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A162BC4-28FB-4A00-B921-472EB30393B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Bobki" sheetId="1" r:id="rId1"/>
    <sheet name="Truntići" sheetId="2" r:id="rId2"/>
    <sheet name="Vugreki" sheetId="3" r:id="rId3"/>
    <sheet name="Klenki" sheetId="4" r:id="rId4"/>
    <sheet name="Malogorski" sheetId="5" r:id="rId5"/>
    <sheet name="Rekapitulacija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6" l="1"/>
  <c r="B8" i="6"/>
  <c r="B7" i="6"/>
  <c r="B6" i="6"/>
  <c r="B5" i="6"/>
  <c r="F36" i="5"/>
  <c r="F37" i="5" s="1"/>
  <c r="F42" i="5" s="1"/>
  <c r="F33" i="5"/>
  <c r="F30" i="5"/>
  <c r="F27" i="5"/>
  <c r="F20" i="5"/>
  <c r="F17" i="5"/>
  <c r="F21" i="5" s="1"/>
  <c r="F41" i="5" s="1"/>
  <c r="F43" i="5" s="1"/>
  <c r="F14" i="5"/>
  <c r="F11" i="5"/>
  <c r="F27" i="4"/>
  <c r="F24" i="4"/>
  <c r="F28" i="4" s="1"/>
  <c r="F33" i="4" s="1"/>
  <c r="F17" i="4"/>
  <c r="F14" i="4"/>
  <c r="F11" i="4"/>
  <c r="F18" i="4" s="1"/>
  <c r="F32" i="4" s="1"/>
  <c r="F43" i="3"/>
  <c r="F48" i="3" s="1"/>
  <c r="F42" i="3"/>
  <c r="F39" i="3"/>
  <c r="F36" i="3"/>
  <c r="F33" i="3"/>
  <c r="F30" i="3"/>
  <c r="F24" i="3"/>
  <c r="F47" i="3" s="1"/>
  <c r="F49" i="3" s="1"/>
  <c r="F23" i="3"/>
  <c r="F20" i="3"/>
  <c r="F17" i="3"/>
  <c r="F14" i="3"/>
  <c r="F11" i="3"/>
  <c r="F36" i="2"/>
  <c r="F37" i="2" s="1"/>
  <c r="F42" i="2" s="1"/>
  <c r="F33" i="2"/>
  <c r="F30" i="2"/>
  <c r="F23" i="2"/>
  <c r="F24" i="2" s="1"/>
  <c r="F41" i="2" s="1"/>
  <c r="F20" i="2"/>
  <c r="F17" i="2"/>
  <c r="F14" i="2"/>
  <c r="F11" i="2"/>
  <c r="F36" i="1"/>
  <c r="F37" i="1" s="1"/>
  <c r="F42" i="1" s="1"/>
  <c r="F33" i="1"/>
  <c r="F30" i="1"/>
  <c r="F24" i="1"/>
  <c r="F41" i="1" s="1"/>
  <c r="F43" i="1" s="1"/>
  <c r="F23" i="1"/>
  <c r="F20" i="1"/>
  <c r="F17" i="1"/>
  <c r="F14" i="1"/>
  <c r="F11" i="1"/>
  <c r="F45" i="1" l="1"/>
  <c r="F44" i="1" s="1"/>
  <c r="F5" i="6"/>
  <c r="F7" i="6"/>
  <c r="F51" i="3"/>
  <c r="F50" i="3" s="1"/>
  <c r="F43" i="2"/>
  <c r="F9" i="6"/>
  <c r="F45" i="5"/>
  <c r="F44" i="5" s="1"/>
  <c r="F34" i="4"/>
  <c r="F45" i="2" l="1"/>
  <c r="F44" i="2" s="1"/>
  <c r="F6" i="6"/>
  <c r="F8" i="6"/>
  <c r="F11" i="6" s="1"/>
  <c r="F13" i="6" s="1"/>
  <c r="F12" i="6" s="1"/>
  <c r="F36" i="4"/>
  <c r="F35" i="4" s="1"/>
</calcChain>
</file>

<file path=xl/sharedStrings.xml><?xml version="1.0" encoding="utf-8"?>
<sst xmlns="http://schemas.openxmlformats.org/spreadsheetml/2006/main" count="369" uniqueCount="111">
  <si>
    <t>Investitor:</t>
  </si>
  <si>
    <t>OPĆINA NOVI GOLUBOVEC</t>
  </si>
  <si>
    <t>Građevina:</t>
  </si>
  <si>
    <t>I DIO</t>
  </si>
  <si>
    <t>Razina projekta:</t>
  </si>
  <si>
    <t>TROŠKOVNIK RADOVA</t>
  </si>
  <si>
    <t>Vrsta projekta:</t>
  </si>
  <si>
    <t>GRAĐEVINSKI</t>
  </si>
  <si>
    <t>Dionica:</t>
  </si>
  <si>
    <t>NC-NGO-0118 (Bobki-Vrbeki)</t>
  </si>
  <si>
    <t>Duljina / 
Širina</t>
  </si>
  <si>
    <t>Duljina ceste: 85,00  m
Širina ceste: 2,60 m</t>
  </si>
  <si>
    <t>Redni broj</t>
  </si>
  <si>
    <t>OPIS RADOVA</t>
  </si>
  <si>
    <t>Jed.mj.</t>
  </si>
  <si>
    <t>Količina</t>
  </si>
  <si>
    <t>Jed.cijena</t>
  </si>
  <si>
    <t xml:space="preserve">Cijena </t>
  </si>
  <si>
    <t>1.0.</t>
  </si>
  <si>
    <t>PRIPREMNI RADOVI</t>
  </si>
  <si>
    <t>1.1</t>
  </si>
  <si>
    <t>Rezanje asfalta</t>
  </si>
  <si>
    <t xml:space="preserve">Stavka obuhvaća rezanje postojeće asfaltne kolničke konstrukcije debljine do 6 cm radi njenog uklanjanja na početnoj i završnoj poziciji održavanja. </t>
  </si>
  <si>
    <t>Obračun po m' rezanja.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</si>
  <si>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1</t>
    </r>
  </si>
  <si>
    <t>1.2</t>
  </si>
  <si>
    <t xml:space="preserve">Uklanjanje asfalta </t>
  </si>
  <si>
    <t>Stavka obuhvaća, trganje, utovar, dijelova asfaltne kolničke konstrukcije. Asfaltna kolnička konstrukcija uklanja se u debljini asfalta predviđeno 6 cm u na mjestima uklopa u postoječe stanje, u cijelokupnoj širini postojeće prometnice  Stavka se obračunava u m2 uklonjenog asfalta sa odvozom na deponiju  suladno zakon o gospodarenju otpadom.</t>
  </si>
  <si>
    <t>Obračun po m2 uklonjenog asfalta.</t>
  </si>
  <si>
    <t>m2</t>
  </si>
  <si>
    <t>1.3.</t>
  </si>
  <si>
    <t>Bitumenski međusloj za sljepljivanje asfaltnog sloja</t>
  </si>
  <si>
    <t>Sloj izrađen na bazi bitumenskih veziva treba poprskati bitumenskom emulzijom u količini od 0,15 do 0,35 kg/m2, što ovisi o onečišćenosti i istrošenosti podloge. 
U cijeni su sadržani svi troškovi nabave materijala, prijevoz, oprema i sve ostalo što je potrebno za izvođenje radova.</t>
  </si>
  <si>
    <t xml:space="preserve"> Obračun po m2.</t>
  </si>
  <si>
    <t>1.4.</t>
  </si>
  <si>
    <t>Iskop na mjestima gdje je postojeći nasip slabe nosivosti, te zamjena zdravim kamenim materijalom granulacije 0-60 mm</t>
  </si>
  <si>
    <t>Iskop i zamjena vrše se u debljini sloja od 0,50 m. U cijenu uračunato: iskop materijala i odvoz, nabava, doprema i ugradnja kamenog materijala sa strojnim nabijanjem.</t>
  </si>
  <si>
    <t xml:space="preserve"> Obračun po m3.</t>
  </si>
  <si>
    <t>m3</t>
  </si>
  <si>
    <t>1.5.</t>
  </si>
  <si>
    <t>Strojno skidanje bankina</t>
  </si>
  <si>
    <t>Strojno skidanje bankina s lijeve i desne strane ceste u visini postojećeg asfalta, proširenje sa utovaram mješanog kameno-zemljanog materijala i odvozom na deponiju do 10 km, sa planiranjem deponije.</t>
  </si>
  <si>
    <t xml:space="preserve">             </t>
  </si>
  <si>
    <t>Obračun po m1.</t>
  </si>
  <si>
    <t>m1</t>
  </si>
  <si>
    <t>PRIPREMNI RADOVI UKUPNO:</t>
  </si>
  <si>
    <t>2.0.</t>
  </si>
  <si>
    <t>OBNOVA KOLNIČKE KONSTRUKCIJE</t>
  </si>
  <si>
    <t>2.1.</t>
  </si>
  <si>
    <t>Izravnavajući sloj od asfaltbetona AC 16 base 50/70 AG6 M2 debljine 4 cm</t>
  </si>
  <si>
    <t>Izrada izravnavajućeg nosivog sloja (srednje prometno opterećenje) AC 16 base 50/70 AG6 M2, minimalne tehnološke debljine 40 mm.  U cijeni su sadržani svi troškovi nabave materijala, proizvodnje i ugradnje asfaltne mješavine, prijevoz, oprema i sve ostalo potrebno za potpuno izvođenje radova. Izvedba i kontrola kakvoće prema (HRN EN 13108-1 ili jednakovrijednoj normi)  i tehničkim svojstvima i zahtjevima za građevne proizvode za proizvodnju asfaltnih mješavina i za asfaltne slojeve kolnika i prema OTU 7-04.1.1.</t>
  </si>
  <si>
    <t xml:space="preserve">Obračun je po t ugrađenog nosivog sloja. </t>
  </si>
  <si>
    <t>t</t>
  </si>
  <si>
    <t>2.2.</t>
  </si>
  <si>
    <t>Habajući sloj od asfaltbetona AC 11 surf 50/70 AG4 M3 debljine 4 cm</t>
  </si>
  <si>
    <t>U cijeni su sadržani svi troškovi nabave materijala, proizvodnje i ugradnje asfaltne mješavine, prijevoz, oprema,uključujući njegovo uzdužno povezivanje s voznim trakom bitumenskim premazima i sve ostalo što je potrebno za potpuno izvođenje radova. .Izvedba i kontrola kakvoće prema (HRN EN 13108-1)  i tehničkim svojstvima i zahtjevima za građevne proizvode za proizvodnju asfaltnih mješavina i za asfaltne slojeve kolnika.</t>
  </si>
  <si>
    <t>Obračun je po m2 gornje površine stvarno položenog i ugrađenog nosivog sloja od asfaltbetona debljine 4 cm</t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</si>
  <si>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</si>
  <si>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2.3.</t>
  </si>
  <si>
    <t>Izrada bankina od kamenog materijala.</t>
  </si>
  <si>
    <t>Bankine od zrnatog kamenog materijala mogu se izraditi tek pošto nadzorni inženjer preuzme podlogu bankine (nasip) i nosivi sloj ispravno izveden u smislu zbijenosti, pravilnih nagiba, visinskih kota i funkcionalnosti odvodnje.
Debljina sloja zrnatog kamenog materijala u zbijenom stanju je 10 cm, a širine prema projektu. Bankina mora imati zbijenost prema kriterijima za izradu nasipnih slojeva. U jediničnoj cijeni je sadržana dobava i planiranje te sav rad, materijal i prijevoz potreban za potpunu izradu bankine
Po metru dužnom bankine prema stvarno izvršenim radovima.</t>
  </si>
  <si>
    <t>Bankina; širina 0.2 m - 0.3 m.</t>
  </si>
  <si>
    <t>m'</t>
  </si>
  <si>
    <t>OBNOVA KOLNIČKE KONSTRUKCIJE UKUPNO:</t>
  </si>
  <si>
    <t>R E K A P I T U L A C I J A</t>
  </si>
  <si>
    <t>1.0</t>
  </si>
  <si>
    <t>2.0</t>
  </si>
  <si>
    <t>UKUPNO:</t>
  </si>
  <si>
    <t>PDV:</t>
  </si>
  <si>
    <t>UKUPNO sa PDV-om:</t>
  </si>
  <si>
    <t>NC-NGO-0116 (Truntići)</t>
  </si>
  <si>
    <t>Duljina ceste: 180,00  m
Širina ceste: 2,80 m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</si>
  <si>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1</t>
    </r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</si>
  <si>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</si>
  <si>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NC-NGO-0203 (Vugreki-Zebci)</t>
  </si>
  <si>
    <t>Duljina ceste: 200,00  m
Širina ceste: 2,60 m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</si>
  <si>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1</t>
    </r>
  </si>
  <si>
    <t>Nosivi sloj od mehanički zbijenog zrnatog kamenog materijala 0/32 mm d= 10cm</t>
  </si>
  <si>
    <t>Obuhvaća nabavu materijala, prijevoz, upotrebu opreme te sav rad na izradi i ugradnji sloja, planiranju u nagib i zbijanju sloja. Nasip se izvodi kao završni sloj prije asfaltiranja.</t>
  </si>
  <si>
    <t>Obračun po m3 ugrađenog materijala u zbijenom stanju.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</si>
  <si>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3</t>
    </r>
  </si>
  <si>
    <t>Nosivi sloj od asfaltbetona AC 16 surf 50/70 AG4 M4 debljine 6 cm</t>
  </si>
  <si>
    <t>Obračun je po m2 gornje površine stvarno položenog i ugrađenog nosivog sloja od asfaltbetona debljine 6 cm</t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</si>
  <si>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</si>
  <si>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</si>
  <si>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2.4.</t>
  </si>
  <si>
    <t>2.5.</t>
  </si>
  <si>
    <t>NC-NGO-0103 (Klenki-Šikat)</t>
  </si>
  <si>
    <t>Duljina ceste: 5,00  m
Širina ceste: 3,00 m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</si>
  <si>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1</t>
    </r>
  </si>
  <si>
    <t>1.2.</t>
  </si>
  <si>
    <t>Izrada završnog sloja - fina priprema kolnika</t>
  </si>
  <si>
    <t xml:space="preserve">Dobava, razastiranje, planiranje i zbijanje fino drobljenog kamenog materijala 0-10  mm  debljine do 10 cm za završnu obradu površina kolničke konstrukcije , u zbijenom stanju, Sz≥100 %, Ms≥60 Mn/m2. Strojna izrada od kamenih materijala završnog sloja nasipa, ujednačene nosivosti, s poravnanjem preostalih vrhova stijena nasipavanjem i razastiranjem izravnavajućeg sloja od čistog sitnijeg kamenog materijala, te planiranjem i zbijanjem do tražene zbijenosti. Izrada mora biti prema projektu, osobito obzirom na visinske kote, postignute nagibe i zbijenost materijala. U cijeni je uključen sav rad, materijal te prijevozi, potrebni za potpuno dovršenje radova, uključujući i ispitivanje i kontrolu kakvoće. </t>
  </si>
  <si>
    <t>Obračun je u m2 uređenog i zbijenog završnog sloja.</t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</si>
  <si>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</si>
  <si>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Izrada uzdužnog spoja na postojeći asfalt premazom specijalne polimerizirane mase.</t>
  </si>
  <si>
    <t>Uzdužni spoj valja se odmah nakon polaganja nove vruće asfaltne mješavine.</t>
  </si>
  <si>
    <t>Obračunato po m1 izvedenog spoja.</t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</si>
  <si>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</si>
  <si>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NC-NGO-0402 (Malogorski - Jesenje)</t>
  </si>
  <si>
    <t>Duljina ceste: 20,00  m
Širina ceste: 2,80 m</t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</si>
  <si>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1</t>
    </r>
  </si>
  <si>
    <r>
      <rPr>
        <i/>
        <sz val="10"/>
        <color theme="1"/>
        <rFont val="Times New Roman"/>
      </rPr>
      <t>m</t>
    </r>
    <r>
      <rPr>
        <i/>
        <vertAlign val="superscript"/>
        <sz val="10"/>
        <color theme="1"/>
        <rFont val="Times New Roman"/>
      </rPr>
      <t>3</t>
    </r>
  </si>
  <si>
    <t>Obračun je po m2 gornje površine stvarno položenog i ugrađenog nosivog sloja od asfaltbetona debljine 6 cm.</t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</si>
  <si>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</si>
  <si>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r>
      <rPr>
        <i/>
        <sz val="10"/>
        <color theme="1"/>
        <rFont val="Arial Narrow"/>
      </rPr>
      <t>m</t>
    </r>
    <r>
      <rPr>
        <i/>
        <vertAlign val="superscript"/>
        <sz val="10"/>
        <color theme="1"/>
        <rFont val="Arial Narrow"/>
      </rPr>
      <t>2</t>
    </r>
  </si>
  <si>
    <t>1.</t>
  </si>
  <si>
    <t>2.</t>
  </si>
  <si>
    <t>3.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</si>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</sst>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k_n"/>
    <numFmt numFmtId="165" formatCode="_-* #,##0.00_-;\-* #,##0.00_-;_-* &quot;-&quot;??_-;_-@"/>
    <numFmt numFmtId="166" formatCode="#,##0.00\ [$€-40B]"/>
    <numFmt numFmtId="167" formatCode="[$€]#,##0.00"/>
    <numFmt numFmtId="168" formatCode="#,##0.00\ [$EUR]"/>
  </numFmts>
  <fonts count="16" x14ac:knownFonts="1">
    <font>
      <sz val="10"/>
      <color rgb="FF000000"/>
      <name val="Arial"/>
      <scheme val="minor"/>
    </font>
    <font>
      <sz val="11"/>
      <color theme="1"/>
      <name val="Times New Roman"/>
    </font>
    <font>
      <b/>
      <sz val="13"/>
      <color theme="1"/>
      <name val="Times New Roman"/>
    </font>
    <font>
      <sz val="10"/>
      <color theme="1"/>
      <name val="Times New Roman"/>
    </font>
    <font>
      <b/>
      <sz val="10"/>
      <color theme="1"/>
      <name val="Times New Roman"/>
    </font>
    <font>
      <sz val="10"/>
      <name val="Arial"/>
    </font>
    <font>
      <b/>
      <sz val="12"/>
      <color theme="1"/>
      <name val="Times New Roman"/>
    </font>
    <font>
      <sz val="10"/>
      <color theme="1"/>
      <name val="Arial"/>
    </font>
    <font>
      <i/>
      <sz val="10"/>
      <color theme="1"/>
      <name val="Times New Roman"/>
    </font>
    <font>
      <i/>
      <sz val="10"/>
      <color theme="1"/>
      <name val="Arial"/>
    </font>
    <font>
      <i/>
      <sz val="10"/>
      <color theme="1"/>
      <name val="Arial Narrow"/>
    </font>
    <font>
      <b/>
      <sz val="10"/>
      <color theme="1"/>
      <name val="Arial Narrow"/>
    </font>
    <font>
      <b/>
      <sz val="14"/>
      <color theme="1"/>
      <name val="Times New Roman"/>
    </font>
    <font>
      <b/>
      <sz val="11"/>
      <color theme="1"/>
      <name val="Times New Roman"/>
    </font>
    <font>
      <i/>
      <vertAlign val="superscript"/>
      <sz val="10"/>
      <color theme="1"/>
      <name val="Times New Roman"/>
    </font>
    <font>
      <i/>
      <vertAlign val="superscript"/>
      <sz val="10"/>
      <color theme="1"/>
      <name val="Arial Narrow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rgb="FFCCFF66"/>
        <bgColor rgb="FFCCFF66"/>
      </patternFill>
    </fill>
    <fill>
      <patternFill patternType="solid">
        <fgColor rgb="FFFFC000"/>
        <bgColor rgb="FFFFC000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6" fillId="3" borderId="11" xfId="0" applyNumberFormat="1" applyFont="1" applyFill="1" applyBorder="1" applyAlignment="1">
      <alignment wrapText="1"/>
    </xf>
    <xf numFmtId="49" fontId="7" fillId="3" borderId="11" xfId="0" applyNumberFormat="1" applyFont="1" applyFill="1" applyBorder="1"/>
    <xf numFmtId="4" fontId="7" fillId="3" borderId="11" xfId="0" applyNumberFormat="1" applyFont="1" applyFill="1" applyBorder="1"/>
    <xf numFmtId="164" fontId="7" fillId="3" borderId="11" xfId="0" applyNumberFormat="1" applyFont="1" applyFill="1" applyBorder="1"/>
    <xf numFmtId="165" fontId="7" fillId="3" borderId="12" xfId="0" applyNumberFormat="1" applyFont="1" applyFill="1" applyBorder="1"/>
    <xf numFmtId="49" fontId="1" fillId="4" borderId="13" xfId="0" applyNumberFormat="1" applyFont="1" applyFill="1" applyBorder="1" applyAlignment="1">
      <alignment horizontal="center" vertical="center" wrapText="1"/>
    </xf>
    <xf numFmtId="49" fontId="1" fillId="4" borderId="14" xfId="0" applyNumberFormat="1" applyFont="1" applyFill="1" applyBorder="1" applyAlignment="1">
      <alignment vertical="top" wrapText="1"/>
    </xf>
    <xf numFmtId="0" fontId="7" fillId="4" borderId="14" xfId="0" applyFont="1" applyFill="1" applyBorder="1"/>
    <xf numFmtId="4" fontId="7" fillId="4" borderId="14" xfId="0" applyNumberFormat="1" applyFont="1" applyFill="1" applyBorder="1"/>
    <xf numFmtId="166" fontId="7" fillId="4" borderId="14" xfId="0" applyNumberFormat="1" applyFont="1" applyFill="1" applyBorder="1"/>
    <xf numFmtId="166" fontId="7" fillId="4" borderId="15" xfId="0" applyNumberFormat="1" applyFont="1" applyFill="1" applyBorder="1"/>
    <xf numFmtId="49" fontId="7" fillId="0" borderId="16" xfId="0" applyNumberFormat="1" applyFont="1" applyBorder="1" applyAlignment="1">
      <alignment vertical="center"/>
    </xf>
    <xf numFmtId="49" fontId="3" fillId="0" borderId="0" xfId="0" applyNumberFormat="1" applyFont="1" applyAlignment="1">
      <alignment vertical="top" wrapText="1"/>
    </xf>
    <xf numFmtId="167" fontId="7" fillId="0" borderId="0" xfId="0" applyNumberFormat="1" applyFont="1"/>
    <xf numFmtId="4" fontId="7" fillId="0" borderId="0" xfId="0" applyNumberFormat="1" applyFont="1"/>
    <xf numFmtId="166" fontId="7" fillId="0" borderId="0" xfId="0" applyNumberFormat="1" applyFont="1"/>
    <xf numFmtId="166" fontId="7" fillId="0" borderId="17" xfId="0" applyNumberFormat="1" applyFont="1" applyBorder="1"/>
    <xf numFmtId="49" fontId="8" fillId="0" borderId="0" xfId="0" applyNumberFormat="1" applyFont="1" applyAlignment="1">
      <alignment wrapText="1"/>
    </xf>
    <xf numFmtId="167" fontId="8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49" fontId="3" fillId="0" borderId="0" xfId="0" applyNumberFormat="1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center"/>
    </xf>
    <xf numFmtId="49" fontId="1" fillId="4" borderId="14" xfId="0" applyNumberFormat="1" applyFont="1" applyFill="1" applyBorder="1" applyAlignment="1">
      <alignment wrapText="1"/>
    </xf>
    <xf numFmtId="49" fontId="7" fillId="5" borderId="1" xfId="0" applyNumberFormat="1" applyFont="1" applyFill="1" applyBorder="1" applyAlignment="1">
      <alignment vertical="center"/>
    </xf>
    <xf numFmtId="49" fontId="4" fillId="5" borderId="1" xfId="0" applyNumberFormat="1" applyFont="1" applyFill="1" applyBorder="1" applyAlignment="1">
      <alignment wrapText="1"/>
    </xf>
    <xf numFmtId="0" fontId="7" fillId="5" borderId="18" xfId="0" applyFont="1" applyFill="1" applyBorder="1"/>
    <xf numFmtId="4" fontId="7" fillId="5" borderId="19" xfId="0" applyNumberFormat="1" applyFont="1" applyFill="1" applyBorder="1"/>
    <xf numFmtId="166" fontId="7" fillId="5" borderId="20" xfId="0" applyNumberFormat="1" applyFont="1" applyFill="1" applyBorder="1"/>
    <xf numFmtId="166" fontId="4" fillId="5" borderId="1" xfId="0" applyNumberFormat="1" applyFont="1" applyFill="1" applyBorder="1" applyAlignment="1">
      <alignment horizontal="center"/>
    </xf>
    <xf numFmtId="49" fontId="7" fillId="0" borderId="21" xfId="0" applyNumberFormat="1" applyFont="1" applyBorder="1" applyAlignment="1">
      <alignment vertical="center"/>
    </xf>
    <xf numFmtId="0" fontId="7" fillId="0" borderId="22" xfId="0" applyFont="1" applyBorder="1"/>
    <xf numFmtId="4" fontId="7" fillId="0" borderId="22" xfId="0" applyNumberFormat="1" applyFont="1" applyBorder="1"/>
    <xf numFmtId="166" fontId="7" fillId="0" borderId="22" xfId="0" applyNumberFormat="1" applyFont="1" applyBorder="1"/>
    <xf numFmtId="166" fontId="7" fillId="0" borderId="23" xfId="0" applyNumberFormat="1" applyFont="1" applyBorder="1"/>
    <xf numFmtId="49" fontId="6" fillId="3" borderId="10" xfId="0" applyNumberFormat="1" applyFont="1" applyFill="1" applyBorder="1" applyAlignment="1">
      <alignment horizontal="center" vertical="center" wrapText="1"/>
    </xf>
    <xf numFmtId="49" fontId="6" fillId="3" borderId="11" xfId="0" applyNumberFormat="1" applyFont="1" applyFill="1" applyBorder="1" applyAlignment="1">
      <alignment vertical="top" wrapText="1"/>
    </xf>
    <xf numFmtId="0" fontId="7" fillId="3" borderId="11" xfId="0" applyFont="1" applyFill="1" applyBorder="1"/>
    <xf numFmtId="166" fontId="7" fillId="3" borderId="11" xfId="0" applyNumberFormat="1" applyFont="1" applyFill="1" applyBorder="1"/>
    <xf numFmtId="166" fontId="7" fillId="3" borderId="12" xfId="0" applyNumberFormat="1" applyFont="1" applyFill="1" applyBorder="1"/>
    <xf numFmtId="49" fontId="7" fillId="0" borderId="0" xfId="0" applyNumberFormat="1" applyFont="1" applyAlignment="1">
      <alignment vertical="top"/>
    </xf>
    <xf numFmtId="0" fontId="9" fillId="4" borderId="14" xfId="0" applyFont="1" applyFill="1" applyBorder="1"/>
    <xf numFmtId="0" fontId="10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166" fontId="11" fillId="0" borderId="17" xfId="0" applyNumberFormat="1" applyFont="1" applyBorder="1" applyAlignment="1">
      <alignment horizontal="center"/>
    </xf>
    <xf numFmtId="49" fontId="8" fillId="0" borderId="0" xfId="0" applyNumberFormat="1" applyFont="1" applyAlignment="1">
      <alignment vertical="top" wrapText="1"/>
    </xf>
    <xf numFmtId="49" fontId="1" fillId="4" borderId="13" xfId="0" quotePrefix="1" applyNumberFormat="1" applyFont="1" applyFill="1" applyBorder="1" applyAlignment="1">
      <alignment horizontal="center" vertical="center" wrapText="1"/>
    </xf>
    <xf numFmtId="49" fontId="1" fillId="4" borderId="14" xfId="0" quotePrefix="1" applyNumberFormat="1" applyFont="1" applyFill="1" applyBorder="1" applyAlignment="1">
      <alignment wrapText="1"/>
    </xf>
    <xf numFmtId="49" fontId="7" fillId="4" borderId="14" xfId="0" applyNumberFormat="1" applyFont="1" applyFill="1" applyBorder="1" applyAlignment="1">
      <alignment vertical="top"/>
    </xf>
    <xf numFmtId="4" fontId="7" fillId="4" borderId="14" xfId="0" applyNumberFormat="1" applyFont="1" applyFill="1" applyBorder="1" applyAlignment="1">
      <alignment vertical="top"/>
    </xf>
    <xf numFmtId="166" fontId="7" fillId="4" borderId="14" xfId="0" applyNumberFormat="1" applyFont="1" applyFill="1" applyBorder="1" applyAlignment="1">
      <alignment vertical="top"/>
    </xf>
    <xf numFmtId="166" fontId="7" fillId="4" borderId="15" xfId="0" applyNumberFormat="1" applyFont="1" applyFill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49" fontId="3" fillId="0" borderId="0" xfId="0" quotePrefix="1" applyNumberFormat="1" applyFont="1" applyAlignment="1">
      <alignment vertical="top" wrapText="1"/>
    </xf>
    <xf numFmtId="49" fontId="8" fillId="0" borderId="0" xfId="0" quotePrefix="1" applyNumberFormat="1" applyFont="1" applyAlignment="1">
      <alignment vertical="top" wrapText="1"/>
    </xf>
    <xf numFmtId="49" fontId="7" fillId="3" borderId="18" xfId="0" applyNumberFormat="1" applyFont="1" applyFill="1" applyBorder="1" applyAlignment="1">
      <alignment vertical="top"/>
    </xf>
    <xf numFmtId="49" fontId="4" fillId="3" borderId="19" xfId="0" applyNumberFormat="1" applyFont="1" applyFill="1" applyBorder="1" applyAlignment="1">
      <alignment vertical="top" wrapText="1"/>
    </xf>
    <xf numFmtId="49" fontId="7" fillId="3" borderId="19" xfId="0" applyNumberFormat="1" applyFont="1" applyFill="1" applyBorder="1" applyAlignment="1">
      <alignment vertical="top"/>
    </xf>
    <xf numFmtId="4" fontId="7" fillId="3" borderId="19" xfId="0" applyNumberFormat="1" applyFont="1" applyFill="1" applyBorder="1" applyAlignment="1">
      <alignment vertical="top"/>
    </xf>
    <xf numFmtId="166" fontId="7" fillId="3" borderId="19" xfId="0" applyNumberFormat="1" applyFont="1" applyFill="1" applyBorder="1" applyAlignment="1">
      <alignment vertical="top"/>
    </xf>
    <xf numFmtId="166" fontId="4" fillId="3" borderId="2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/>
    <xf numFmtId="49" fontId="6" fillId="0" borderId="0" xfId="0" applyNumberFormat="1" applyFont="1" applyAlignment="1">
      <alignment vertical="top" wrapText="1"/>
    </xf>
    <xf numFmtId="49" fontId="4" fillId="5" borderId="24" xfId="0" applyNumberFormat="1" applyFont="1" applyFill="1" applyBorder="1" applyAlignment="1">
      <alignment horizontal="center" vertical="top" wrapText="1"/>
    </xf>
    <xf numFmtId="49" fontId="4" fillId="5" borderId="25" xfId="0" applyNumberFormat="1" applyFont="1" applyFill="1" applyBorder="1" applyAlignment="1">
      <alignment vertical="top" wrapText="1"/>
    </xf>
    <xf numFmtId="0" fontId="7" fillId="5" borderId="26" xfId="0" applyFont="1" applyFill="1" applyBorder="1"/>
    <xf numFmtId="4" fontId="7" fillId="5" borderId="26" xfId="0" applyNumberFormat="1" applyFont="1" applyFill="1" applyBorder="1"/>
    <xf numFmtId="164" fontId="7" fillId="5" borderId="26" xfId="0" applyNumberFormat="1" applyFont="1" applyFill="1" applyBorder="1"/>
    <xf numFmtId="166" fontId="6" fillId="5" borderId="24" xfId="0" applyNumberFormat="1" applyFont="1" applyFill="1" applyBorder="1" applyAlignment="1">
      <alignment horizontal="center"/>
    </xf>
    <xf numFmtId="49" fontId="4" fillId="5" borderId="27" xfId="0" applyNumberFormat="1" applyFont="1" applyFill="1" applyBorder="1" applyAlignment="1">
      <alignment horizontal="center" vertical="top" wrapText="1"/>
    </xf>
    <xf numFmtId="49" fontId="4" fillId="5" borderId="28" xfId="0" applyNumberFormat="1" applyFont="1" applyFill="1" applyBorder="1" applyAlignment="1">
      <alignment vertical="top" wrapText="1"/>
    </xf>
    <xf numFmtId="0" fontId="7" fillId="5" borderId="11" xfId="0" applyFont="1" applyFill="1" applyBorder="1"/>
    <xf numFmtId="4" fontId="7" fillId="5" borderId="11" xfId="0" applyNumberFormat="1" applyFont="1" applyFill="1" applyBorder="1"/>
    <xf numFmtId="164" fontId="7" fillId="5" borderId="11" xfId="0" applyNumberFormat="1" applyFont="1" applyFill="1" applyBorder="1"/>
    <xf numFmtId="166" fontId="6" fillId="5" borderId="27" xfId="0" applyNumberFormat="1" applyFont="1" applyFill="1" applyBorder="1" applyAlignment="1">
      <alignment horizontal="center"/>
    </xf>
    <xf numFmtId="49" fontId="7" fillId="2" borderId="29" xfId="0" applyNumberFormat="1" applyFont="1" applyFill="1" applyBorder="1" applyAlignment="1">
      <alignment vertical="top"/>
    </xf>
    <xf numFmtId="49" fontId="4" fillId="2" borderId="30" xfId="0" applyNumberFormat="1" applyFont="1" applyFill="1" applyBorder="1" applyAlignment="1">
      <alignment vertical="top" wrapText="1"/>
    </xf>
    <xf numFmtId="0" fontId="7" fillId="2" borderId="31" xfId="0" applyFont="1" applyFill="1" applyBorder="1"/>
    <xf numFmtId="4" fontId="7" fillId="2" borderId="31" xfId="0" applyNumberFormat="1" applyFont="1" applyFill="1" applyBorder="1"/>
    <xf numFmtId="164" fontId="7" fillId="2" borderId="31" xfId="0" applyNumberFormat="1" applyFont="1" applyFill="1" applyBorder="1"/>
    <xf numFmtId="166" fontId="6" fillId="2" borderId="32" xfId="0" applyNumberFormat="1" applyFont="1" applyFill="1" applyBorder="1" applyAlignment="1">
      <alignment horizontal="center"/>
    </xf>
    <xf numFmtId="49" fontId="7" fillId="2" borderId="33" xfId="0" applyNumberFormat="1" applyFont="1" applyFill="1" applyBorder="1" applyAlignment="1">
      <alignment vertical="top"/>
    </xf>
    <xf numFmtId="49" fontId="4" fillId="2" borderId="34" xfId="0" applyNumberFormat="1" applyFont="1" applyFill="1" applyBorder="1" applyAlignment="1">
      <alignment vertical="top" wrapText="1"/>
    </xf>
    <xf numFmtId="0" fontId="7" fillId="2" borderId="35" xfId="0" applyFont="1" applyFill="1" applyBorder="1"/>
    <xf numFmtId="4" fontId="7" fillId="2" borderId="35" xfId="0" applyNumberFormat="1" applyFont="1" applyFill="1" applyBorder="1"/>
    <xf numFmtId="164" fontId="7" fillId="2" borderId="35" xfId="0" applyNumberFormat="1" applyFont="1" applyFill="1" applyBorder="1"/>
    <xf numFmtId="166" fontId="6" fillId="2" borderId="33" xfId="0" applyNumberFormat="1" applyFont="1" applyFill="1" applyBorder="1" applyAlignment="1">
      <alignment horizontal="center"/>
    </xf>
    <xf numFmtId="49" fontId="4" fillId="2" borderId="34" xfId="0" applyNumberFormat="1" applyFont="1" applyFill="1" applyBorder="1" applyAlignment="1">
      <alignment wrapText="1"/>
    </xf>
    <xf numFmtId="166" fontId="6" fillId="2" borderId="29" xfId="0" applyNumberFormat="1" applyFont="1" applyFill="1" applyBorder="1" applyAlignment="1">
      <alignment horizontal="center"/>
    </xf>
    <xf numFmtId="0" fontId="9" fillId="0" borderId="0" xfId="0" applyFont="1"/>
    <xf numFmtId="0" fontId="9" fillId="5" borderId="18" xfId="0" applyFont="1" applyFill="1" applyBorder="1"/>
    <xf numFmtId="0" fontId="9" fillId="0" borderId="22" xfId="0" applyFont="1" applyBorder="1"/>
    <xf numFmtId="0" fontId="9" fillId="3" borderId="11" xfId="0" applyFont="1" applyFill="1" applyBorder="1"/>
    <xf numFmtId="49" fontId="9" fillId="4" borderId="14" xfId="0" applyNumberFormat="1" applyFont="1" applyFill="1" applyBorder="1" applyAlignment="1">
      <alignment vertical="top"/>
    </xf>
    <xf numFmtId="49" fontId="9" fillId="3" borderId="19" xfId="0" applyNumberFormat="1" applyFont="1" applyFill="1" applyBorder="1" applyAlignment="1">
      <alignment vertical="top"/>
    </xf>
    <xf numFmtId="49" fontId="6" fillId="0" borderId="1" xfId="0" applyNumberFormat="1" applyFont="1" applyBorder="1" applyAlignment="1">
      <alignment horizontal="center" wrapText="1"/>
    </xf>
    <xf numFmtId="168" fontId="13" fillId="0" borderId="1" xfId="0" applyNumberFormat="1" applyFont="1" applyBorder="1" applyAlignment="1">
      <alignment horizontal="center" wrapText="1"/>
    </xf>
    <xf numFmtId="168" fontId="13" fillId="0" borderId="4" xfId="0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7" fillId="0" borderId="22" xfId="0" applyNumberFormat="1" applyFont="1" applyBorder="1" applyAlignment="1">
      <alignment wrapText="1"/>
    </xf>
    <xf numFmtId="49" fontId="7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6" fillId="0" borderId="2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49" fontId="7" fillId="0" borderId="21" xfId="0" applyNumberFormat="1" applyFont="1" applyBorder="1" applyAlignment="1">
      <alignment vertical="top"/>
    </xf>
    <xf numFmtId="0" fontId="5" fillId="0" borderId="22" xfId="0" applyFont="1" applyBorder="1"/>
    <xf numFmtId="0" fontId="5" fillId="0" borderId="23" xfId="0" applyFont="1" applyBorder="1"/>
    <xf numFmtId="0" fontId="5" fillId="0" borderId="16" xfId="0" applyFont="1" applyBorder="1"/>
    <xf numFmtId="0" fontId="0" fillId="0" borderId="0" xfId="0"/>
    <xf numFmtId="0" fontId="5" fillId="0" borderId="17" xfId="0" applyFont="1" applyBorder="1"/>
    <xf numFmtId="49" fontId="12" fillId="0" borderId="16" xfId="0" applyNumberFormat="1" applyFont="1" applyBorder="1" applyAlignment="1">
      <alignment horizontal="center" wrapText="1"/>
    </xf>
    <xf numFmtId="49" fontId="7" fillId="0" borderId="16" xfId="0" applyNumberFormat="1" applyFont="1" applyBorder="1"/>
    <xf numFmtId="0" fontId="6" fillId="0" borderId="0" xfId="0" applyFont="1"/>
    <xf numFmtId="49" fontId="13" fillId="0" borderId="2" xfId="0" applyNumberFormat="1" applyFont="1" applyBorder="1" applyAlignment="1">
      <alignment wrapText="1"/>
    </xf>
    <xf numFmtId="164" fontId="4" fillId="2" borderId="5" xfId="0" applyNumberFormat="1" applyFont="1" applyFill="1" applyBorder="1" applyAlignment="1">
      <alignment horizontal="center" vertical="center"/>
    </xf>
    <xf numFmtId="0" fontId="5" fillId="0" borderId="6" xfId="0" applyFont="1" applyBorder="1"/>
    <xf numFmtId="4" fontId="4" fillId="2" borderId="5" xfId="0" quotePrefix="1" applyNumberFormat="1" applyFont="1" applyFill="1" applyBorder="1" applyAlignment="1">
      <alignment horizontal="center" vertical="center"/>
    </xf>
    <xf numFmtId="49" fontId="7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  <xf numFmtId="0" fontId="4" fillId="2" borderId="2" xfId="0" quotePrefix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0" fontId="4" fillId="2" borderId="5" xfId="0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45"/>
  <sheetViews>
    <sheetView workbookViewId="0">
      <selection activeCell="H11" sqref="G11:H11"/>
    </sheetView>
  </sheetViews>
  <sheetFormatPr defaultColWidth="12.5703125" defaultRowHeight="15.75" customHeight="1" x14ac:dyDescent="0.2"/>
  <cols>
    <col min="2" max="2" width="34.85546875" style="110" customWidth="1"/>
    <col min="4" max="4" width="10.7109375" customWidth="1"/>
    <col min="5" max="5" width="8.85546875" bestFit="1" customWidth="1"/>
    <col min="6" max="6" width="9" customWidth="1"/>
  </cols>
  <sheetData>
    <row r="1" spans="1:6" ht="16.5" x14ac:dyDescent="0.2">
      <c r="A1" s="1" t="s">
        <v>0</v>
      </c>
      <c r="B1" s="106" t="s">
        <v>1</v>
      </c>
      <c r="C1" s="2" t="s">
        <v>2</v>
      </c>
      <c r="D1" s="130" t="s">
        <v>3</v>
      </c>
      <c r="E1" s="112"/>
      <c r="F1" s="113"/>
    </row>
    <row r="2" spans="1:6" ht="25.5" x14ac:dyDescent="0.2">
      <c r="A2" s="2" t="s">
        <v>4</v>
      </c>
      <c r="B2" s="107" t="s">
        <v>5</v>
      </c>
      <c r="C2" s="2" t="s">
        <v>6</v>
      </c>
      <c r="D2" s="131" t="s">
        <v>7</v>
      </c>
      <c r="E2" s="112"/>
      <c r="F2" s="113"/>
    </row>
    <row r="3" spans="1:6" ht="25.5" x14ac:dyDescent="0.2">
      <c r="A3" s="1" t="s">
        <v>8</v>
      </c>
      <c r="B3" s="3" t="s">
        <v>9</v>
      </c>
      <c r="C3" s="2" t="s">
        <v>10</v>
      </c>
      <c r="D3" s="132" t="s">
        <v>11</v>
      </c>
      <c r="E3" s="112"/>
      <c r="F3" s="113"/>
    </row>
    <row r="4" spans="1:6" ht="12.75" x14ac:dyDescent="0.2">
      <c r="A4" s="133" t="s">
        <v>12</v>
      </c>
      <c r="B4" s="134" t="s">
        <v>13</v>
      </c>
      <c r="C4" s="136" t="s">
        <v>14</v>
      </c>
      <c r="D4" s="137" t="s">
        <v>15</v>
      </c>
      <c r="E4" s="124" t="s">
        <v>16</v>
      </c>
      <c r="F4" s="126" t="s">
        <v>17</v>
      </c>
    </row>
    <row r="5" spans="1:6" ht="12.75" x14ac:dyDescent="0.2">
      <c r="A5" s="125"/>
      <c r="B5" s="135"/>
      <c r="C5" s="125"/>
      <c r="D5" s="125"/>
      <c r="E5" s="125"/>
      <c r="F5" s="125"/>
    </row>
    <row r="6" spans="1:6" ht="12.75" x14ac:dyDescent="0.2">
      <c r="A6" s="127"/>
      <c r="B6" s="128"/>
      <c r="C6" s="128"/>
      <c r="D6" s="128"/>
      <c r="E6" s="128"/>
      <c r="F6" s="129"/>
    </row>
    <row r="7" spans="1:6" ht="15.75" customHeight="1" x14ac:dyDescent="0.25">
      <c r="A7" s="4" t="s">
        <v>18</v>
      </c>
      <c r="B7" s="5" t="s">
        <v>19</v>
      </c>
      <c r="C7" s="6"/>
      <c r="D7" s="7"/>
      <c r="E7" s="8"/>
      <c r="F7" s="9"/>
    </row>
    <row r="8" spans="1:6" ht="12.75" x14ac:dyDescent="0.2">
      <c r="A8" s="127"/>
      <c r="B8" s="128"/>
      <c r="C8" s="128"/>
      <c r="D8" s="128"/>
      <c r="E8" s="128"/>
      <c r="F8" s="129"/>
    </row>
    <row r="9" spans="1:6" ht="15" x14ac:dyDescent="0.2">
      <c r="A9" s="10" t="s">
        <v>20</v>
      </c>
      <c r="B9" s="11" t="s">
        <v>21</v>
      </c>
      <c r="C9" s="12"/>
      <c r="D9" s="13"/>
      <c r="E9" s="14"/>
      <c r="F9" s="15"/>
    </row>
    <row r="10" spans="1:6" ht="51" x14ac:dyDescent="0.2">
      <c r="A10" s="16"/>
      <c r="B10" s="17" t="s">
        <v>22</v>
      </c>
      <c r="C10" s="18"/>
      <c r="D10" s="19"/>
      <c r="E10" s="20"/>
      <c r="F10" s="21"/>
    </row>
    <row r="11" spans="1:6" ht="14.25" x14ac:dyDescent="0.2">
      <c r="A11" s="16"/>
      <c r="B11" s="22" t="s">
        <v>23</v>
      </c>
      <c r="C11" s="23" t="s">
        <v>24</v>
      </c>
      <c r="D11" s="24">
        <v>32</v>
      </c>
      <c r="E11" s="25"/>
      <c r="F11" s="26">
        <f>E11*D11</f>
        <v>0</v>
      </c>
    </row>
    <row r="12" spans="1:6" ht="15" x14ac:dyDescent="0.2">
      <c r="A12" s="10" t="s">
        <v>25</v>
      </c>
      <c r="B12" s="11" t="s">
        <v>26</v>
      </c>
      <c r="C12" s="12"/>
      <c r="D12" s="13"/>
      <c r="E12" s="14"/>
      <c r="F12" s="15"/>
    </row>
    <row r="13" spans="1:6" ht="114.75" x14ac:dyDescent="0.2">
      <c r="A13" s="16"/>
      <c r="B13" s="27" t="s">
        <v>27</v>
      </c>
      <c r="C13" s="28"/>
      <c r="D13" s="19"/>
      <c r="E13" s="20"/>
      <c r="F13" s="21"/>
    </row>
    <row r="14" spans="1:6" ht="12.75" x14ac:dyDescent="0.2">
      <c r="A14" s="16"/>
      <c r="B14" s="22" t="s">
        <v>28</v>
      </c>
      <c r="C14" s="29" t="s">
        <v>29</v>
      </c>
      <c r="D14" s="24">
        <v>35</v>
      </c>
      <c r="E14" s="25"/>
      <c r="F14" s="26">
        <f>E14*D14</f>
        <v>0</v>
      </c>
    </row>
    <row r="15" spans="1:6" ht="30" x14ac:dyDescent="0.2">
      <c r="A15" s="10" t="s">
        <v>30</v>
      </c>
      <c r="B15" s="11" t="s">
        <v>31</v>
      </c>
      <c r="C15" s="12"/>
      <c r="D15" s="13"/>
      <c r="E15" s="14"/>
      <c r="F15" s="15"/>
    </row>
    <row r="16" spans="1:6" ht="89.25" x14ac:dyDescent="0.2">
      <c r="A16" s="16"/>
      <c r="B16" s="27" t="s">
        <v>32</v>
      </c>
      <c r="C16" s="28"/>
      <c r="D16" s="19"/>
      <c r="E16" s="20"/>
      <c r="F16" s="21"/>
    </row>
    <row r="17" spans="1:6" ht="12.75" x14ac:dyDescent="0.2">
      <c r="A17" s="16"/>
      <c r="B17" s="22" t="s">
        <v>33</v>
      </c>
      <c r="C17" s="29" t="s">
        <v>29</v>
      </c>
      <c r="D17" s="24">
        <v>230</v>
      </c>
      <c r="E17" s="25"/>
      <c r="F17" s="26">
        <f>E17*D17</f>
        <v>0</v>
      </c>
    </row>
    <row r="18" spans="1:6" ht="15.75" customHeight="1" x14ac:dyDescent="0.25">
      <c r="A18" s="10" t="s">
        <v>34</v>
      </c>
      <c r="B18" s="30" t="s">
        <v>35</v>
      </c>
      <c r="C18" s="12"/>
      <c r="D18" s="13"/>
      <c r="E18" s="14"/>
      <c r="F18" s="15"/>
    </row>
    <row r="19" spans="1:6" ht="51" x14ac:dyDescent="0.2">
      <c r="A19" s="16"/>
      <c r="B19" s="27" t="s">
        <v>36</v>
      </c>
      <c r="C19" s="28"/>
      <c r="D19" s="19"/>
      <c r="E19" s="20"/>
      <c r="F19" s="21"/>
    </row>
    <row r="20" spans="1:6" ht="12.75" x14ac:dyDescent="0.2">
      <c r="A20" s="16"/>
      <c r="B20" s="22" t="s">
        <v>37</v>
      </c>
      <c r="C20" s="29" t="s">
        <v>38</v>
      </c>
      <c r="D20" s="24">
        <v>5</v>
      </c>
      <c r="E20" s="25"/>
      <c r="F20" s="26">
        <f>E20*D20</f>
        <v>0</v>
      </c>
    </row>
    <row r="21" spans="1:6" ht="15.75" customHeight="1" x14ac:dyDescent="0.25">
      <c r="A21" s="10" t="s">
        <v>39</v>
      </c>
      <c r="B21" s="30" t="s">
        <v>40</v>
      </c>
      <c r="C21" s="12"/>
      <c r="D21" s="13"/>
      <c r="E21" s="14"/>
      <c r="F21" s="15"/>
    </row>
    <row r="22" spans="1:6" ht="63.75" x14ac:dyDescent="0.2">
      <c r="A22" s="16"/>
      <c r="B22" s="27" t="s">
        <v>41</v>
      </c>
      <c r="C22" s="28"/>
      <c r="D22" s="19"/>
      <c r="E22" s="20"/>
      <c r="F22" s="21" t="s">
        <v>42</v>
      </c>
    </row>
    <row r="23" spans="1:6" ht="12.75" x14ac:dyDescent="0.2">
      <c r="A23" s="16"/>
      <c r="B23" s="22" t="s">
        <v>43</v>
      </c>
      <c r="C23" s="29" t="s">
        <v>44</v>
      </c>
      <c r="D23" s="24">
        <v>170</v>
      </c>
      <c r="E23" s="25"/>
      <c r="F23" s="26">
        <f>E23*D23</f>
        <v>0</v>
      </c>
    </row>
    <row r="24" spans="1:6" ht="12.75" x14ac:dyDescent="0.2">
      <c r="A24" s="31"/>
      <c r="B24" s="32" t="s">
        <v>45</v>
      </c>
      <c r="C24" s="33"/>
      <c r="D24" s="34"/>
      <c r="E24" s="35"/>
      <c r="F24" s="36">
        <f>F23+F20+F17+F14+F11</f>
        <v>0</v>
      </c>
    </row>
    <row r="25" spans="1:6" ht="12.75" x14ac:dyDescent="0.2">
      <c r="A25" s="37"/>
      <c r="B25" s="108"/>
      <c r="C25" s="38"/>
      <c r="D25" s="39"/>
      <c r="E25" s="40"/>
      <c r="F25" s="41"/>
    </row>
    <row r="26" spans="1:6" ht="31.5" x14ac:dyDescent="0.2">
      <c r="A26" s="42" t="s">
        <v>46</v>
      </c>
      <c r="B26" s="43" t="s">
        <v>47</v>
      </c>
      <c r="C26" s="44"/>
      <c r="D26" s="7"/>
      <c r="E26" s="45"/>
      <c r="F26" s="46"/>
    </row>
    <row r="27" spans="1:6" ht="12.75" x14ac:dyDescent="0.2">
      <c r="A27" s="16"/>
      <c r="B27" s="109"/>
      <c r="C27" s="28"/>
      <c r="D27" s="19"/>
      <c r="E27" s="20"/>
      <c r="F27" s="21"/>
    </row>
    <row r="28" spans="1:6" ht="30" x14ac:dyDescent="0.2">
      <c r="A28" s="10" t="s">
        <v>48</v>
      </c>
      <c r="B28" s="11" t="s">
        <v>49</v>
      </c>
      <c r="C28" s="48"/>
      <c r="D28" s="13"/>
      <c r="E28" s="14"/>
      <c r="F28" s="15"/>
    </row>
    <row r="29" spans="1:6" ht="178.5" x14ac:dyDescent="0.2">
      <c r="A29" s="16"/>
      <c r="B29" s="17" t="s">
        <v>50</v>
      </c>
      <c r="C29" s="49"/>
      <c r="D29" s="50"/>
      <c r="E29" s="51"/>
      <c r="F29" s="52"/>
    </row>
    <row r="30" spans="1:6" ht="12.75" x14ac:dyDescent="0.2">
      <c r="A30" s="16"/>
      <c r="B30" s="53" t="s">
        <v>51</v>
      </c>
      <c r="C30" s="49" t="s">
        <v>52</v>
      </c>
      <c r="D30" s="50">
        <v>23</v>
      </c>
      <c r="E30" s="51"/>
      <c r="F30" s="52">
        <f>D30*E30</f>
        <v>0</v>
      </c>
    </row>
    <row r="31" spans="1:6" ht="30" x14ac:dyDescent="0.2">
      <c r="A31" s="10" t="s">
        <v>53</v>
      </c>
      <c r="B31" s="11" t="s">
        <v>54</v>
      </c>
      <c r="C31" s="12"/>
      <c r="D31" s="13"/>
      <c r="E31" s="14"/>
      <c r="F31" s="15"/>
    </row>
    <row r="32" spans="1:6" ht="140.25" x14ac:dyDescent="0.2">
      <c r="A32" s="16"/>
      <c r="B32" s="17" t="s">
        <v>55</v>
      </c>
      <c r="C32" s="28"/>
      <c r="D32" s="19"/>
      <c r="E32" s="20"/>
      <c r="F32" s="21"/>
    </row>
    <row r="33" spans="1:6" ht="38.25" x14ac:dyDescent="0.2">
      <c r="A33" s="16"/>
      <c r="B33" s="53" t="s">
        <v>56</v>
      </c>
      <c r="C33" s="49" t="s">
        <v>57</v>
      </c>
      <c r="D33" s="50">
        <v>230</v>
      </c>
      <c r="E33" s="51"/>
      <c r="F33" s="52">
        <f>E33*D33</f>
        <v>0</v>
      </c>
    </row>
    <row r="34" spans="1:6" ht="15.75" customHeight="1" x14ac:dyDescent="0.25">
      <c r="A34" s="54" t="s">
        <v>58</v>
      </c>
      <c r="B34" s="55" t="s">
        <v>59</v>
      </c>
      <c r="C34" s="56"/>
      <c r="D34" s="57"/>
      <c r="E34" s="58"/>
      <c r="F34" s="59"/>
    </row>
    <row r="35" spans="1:6" ht="191.25" x14ac:dyDescent="0.2">
      <c r="A35" s="60"/>
      <c r="B35" s="61" t="s">
        <v>60</v>
      </c>
      <c r="C35" s="28"/>
      <c r="D35" s="19"/>
      <c r="E35" s="20"/>
      <c r="F35" s="21"/>
    </row>
    <row r="36" spans="1:6" ht="12.75" x14ac:dyDescent="0.2">
      <c r="A36" s="60"/>
      <c r="B36" s="62" t="s">
        <v>61</v>
      </c>
      <c r="C36" s="29" t="s">
        <v>62</v>
      </c>
      <c r="D36" s="24">
        <v>170</v>
      </c>
      <c r="E36" s="25"/>
      <c r="F36" s="26">
        <f>D36*E36</f>
        <v>0</v>
      </c>
    </row>
    <row r="37" spans="1:6" ht="25.5" x14ac:dyDescent="0.2">
      <c r="A37" s="63"/>
      <c r="B37" s="64" t="s">
        <v>63</v>
      </c>
      <c r="C37" s="65"/>
      <c r="D37" s="66"/>
      <c r="E37" s="67"/>
      <c r="F37" s="68">
        <f>F36+F33+F30</f>
        <v>0</v>
      </c>
    </row>
    <row r="38" spans="1:6" ht="12.75" x14ac:dyDescent="0.2">
      <c r="A38" s="47"/>
      <c r="B38" s="109"/>
      <c r="C38" s="28"/>
      <c r="D38" s="19"/>
      <c r="E38" s="69"/>
      <c r="F38" s="20"/>
    </row>
    <row r="39" spans="1:6" x14ac:dyDescent="0.2">
      <c r="A39" s="47"/>
      <c r="B39" s="70" t="s">
        <v>64</v>
      </c>
      <c r="C39" s="28"/>
      <c r="D39" s="19"/>
      <c r="E39" s="28"/>
      <c r="F39" s="20"/>
    </row>
    <row r="40" spans="1:6" ht="12.75" x14ac:dyDescent="0.2">
      <c r="A40" s="47"/>
      <c r="B40" s="109"/>
      <c r="C40" s="28"/>
      <c r="D40" s="19"/>
      <c r="E40" s="69"/>
      <c r="F40" s="20"/>
    </row>
    <row r="41" spans="1:6" x14ac:dyDescent="0.25">
      <c r="A41" s="71" t="s">
        <v>65</v>
      </c>
      <c r="B41" s="72" t="s">
        <v>19</v>
      </c>
      <c r="C41" s="73"/>
      <c r="D41" s="74"/>
      <c r="E41" s="75"/>
      <c r="F41" s="76">
        <f>F24</f>
        <v>0</v>
      </c>
    </row>
    <row r="42" spans="1:6" x14ac:dyDescent="0.25">
      <c r="A42" s="77" t="s">
        <v>66</v>
      </c>
      <c r="B42" s="78" t="s">
        <v>47</v>
      </c>
      <c r="C42" s="79"/>
      <c r="D42" s="80"/>
      <c r="E42" s="81"/>
      <c r="F42" s="82">
        <f>F37</f>
        <v>0</v>
      </c>
    </row>
    <row r="43" spans="1:6" x14ac:dyDescent="0.25">
      <c r="A43" s="83"/>
      <c r="B43" s="84" t="s">
        <v>67</v>
      </c>
      <c r="C43" s="85"/>
      <c r="D43" s="86"/>
      <c r="E43" s="87"/>
      <c r="F43" s="88">
        <f>SUM(F41:F42)</f>
        <v>0</v>
      </c>
    </row>
    <row r="44" spans="1:6" x14ac:dyDescent="0.25">
      <c r="A44" s="89"/>
      <c r="B44" s="90" t="s">
        <v>68</v>
      </c>
      <c r="C44" s="91"/>
      <c r="D44" s="92"/>
      <c r="E44" s="93"/>
      <c r="F44" s="94">
        <f>F45-F43</f>
        <v>0</v>
      </c>
    </row>
    <row r="45" spans="1:6" x14ac:dyDescent="0.25">
      <c r="A45" s="89"/>
      <c r="B45" s="95" t="s">
        <v>69</v>
      </c>
      <c r="C45" s="91"/>
      <c r="D45" s="92"/>
      <c r="E45" s="93"/>
      <c r="F45" s="96">
        <f>F43*1.25</f>
        <v>0</v>
      </c>
    </row>
  </sheetData>
  <mergeCells count="11">
    <mergeCell ref="E4:E5"/>
    <mergeCell ref="F4:F5"/>
    <mergeCell ref="A6:F6"/>
    <mergeCell ref="A8:F8"/>
    <mergeCell ref="D1:F1"/>
    <mergeCell ref="D2:F2"/>
    <mergeCell ref="D3:F3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45"/>
  <sheetViews>
    <sheetView topLeftCell="A46" workbookViewId="0">
      <selection activeCell="K29" sqref="K29"/>
    </sheetView>
  </sheetViews>
  <sheetFormatPr defaultColWidth="12.5703125" defaultRowHeight="15.75" customHeight="1" x14ac:dyDescent="0.2"/>
  <cols>
    <col min="2" max="2" width="31.7109375" style="110" customWidth="1"/>
    <col min="5" max="5" width="9.42578125" customWidth="1"/>
    <col min="6" max="6" width="12.85546875" customWidth="1"/>
  </cols>
  <sheetData>
    <row r="1" spans="1:6" ht="33" x14ac:dyDescent="0.2">
      <c r="A1" s="1" t="s">
        <v>0</v>
      </c>
      <c r="B1" s="106" t="s">
        <v>1</v>
      </c>
      <c r="C1" s="2" t="s">
        <v>2</v>
      </c>
      <c r="D1" s="130" t="s">
        <v>3</v>
      </c>
      <c r="E1" s="112"/>
      <c r="F1" s="113"/>
    </row>
    <row r="2" spans="1:6" ht="25.5" x14ac:dyDescent="0.2">
      <c r="A2" s="2" t="s">
        <v>4</v>
      </c>
      <c r="B2" s="107" t="s">
        <v>5</v>
      </c>
      <c r="C2" s="2" t="s">
        <v>6</v>
      </c>
      <c r="D2" s="131" t="s">
        <v>7</v>
      </c>
      <c r="E2" s="112"/>
      <c r="F2" s="113"/>
    </row>
    <row r="3" spans="1:6" ht="25.5" x14ac:dyDescent="0.2">
      <c r="A3" s="1" t="s">
        <v>8</v>
      </c>
      <c r="B3" s="3" t="s">
        <v>70</v>
      </c>
      <c r="C3" s="2" t="s">
        <v>10</v>
      </c>
      <c r="D3" s="132" t="s">
        <v>71</v>
      </c>
      <c r="E3" s="112"/>
      <c r="F3" s="113"/>
    </row>
    <row r="4" spans="1:6" ht="12.75" x14ac:dyDescent="0.2">
      <c r="A4" s="133" t="s">
        <v>12</v>
      </c>
      <c r="B4" s="134" t="s">
        <v>13</v>
      </c>
      <c r="C4" s="136" t="s">
        <v>14</v>
      </c>
      <c r="D4" s="137" t="s">
        <v>15</v>
      </c>
      <c r="E4" s="124" t="s">
        <v>16</v>
      </c>
      <c r="F4" s="126" t="s">
        <v>17</v>
      </c>
    </row>
    <row r="5" spans="1:6" ht="12.75" x14ac:dyDescent="0.2">
      <c r="A5" s="125"/>
      <c r="B5" s="135"/>
      <c r="C5" s="125"/>
      <c r="D5" s="125"/>
      <c r="E5" s="125"/>
      <c r="F5" s="125"/>
    </row>
    <row r="6" spans="1:6" ht="12.75" x14ac:dyDescent="0.2">
      <c r="A6" s="127"/>
      <c r="B6" s="128"/>
      <c r="C6" s="128"/>
      <c r="D6" s="128"/>
      <c r="E6" s="128"/>
      <c r="F6" s="129"/>
    </row>
    <row r="7" spans="1:6" ht="15.75" customHeight="1" x14ac:dyDescent="0.25">
      <c r="A7" s="4" t="s">
        <v>18</v>
      </c>
      <c r="B7" s="5" t="s">
        <v>19</v>
      </c>
      <c r="C7" s="6"/>
      <c r="D7" s="7"/>
      <c r="E7" s="8"/>
      <c r="F7" s="9"/>
    </row>
    <row r="8" spans="1:6" ht="12.75" x14ac:dyDescent="0.2">
      <c r="A8" s="127"/>
      <c r="B8" s="128"/>
      <c r="C8" s="128"/>
      <c r="D8" s="128"/>
      <c r="E8" s="128"/>
      <c r="F8" s="129"/>
    </row>
    <row r="9" spans="1:6" ht="15" x14ac:dyDescent="0.2">
      <c r="A9" s="10" t="s">
        <v>20</v>
      </c>
      <c r="B9" s="11" t="s">
        <v>21</v>
      </c>
      <c r="C9" s="12"/>
      <c r="D9" s="13"/>
      <c r="E9" s="14"/>
      <c r="F9" s="15"/>
    </row>
    <row r="10" spans="1:6" ht="51" x14ac:dyDescent="0.2">
      <c r="A10" s="16"/>
      <c r="B10" s="17" t="s">
        <v>22</v>
      </c>
      <c r="C10" s="18"/>
      <c r="D10" s="19"/>
      <c r="E10" s="20"/>
      <c r="F10" s="21"/>
    </row>
    <row r="11" spans="1:6" ht="14.25" x14ac:dyDescent="0.2">
      <c r="A11" s="16"/>
      <c r="B11" s="22" t="s">
        <v>23</v>
      </c>
      <c r="C11" s="23" t="s">
        <v>72</v>
      </c>
      <c r="D11" s="24">
        <v>50</v>
      </c>
      <c r="E11" s="25"/>
      <c r="F11" s="26">
        <f>E11*D11</f>
        <v>0</v>
      </c>
    </row>
    <row r="12" spans="1:6" ht="15" x14ac:dyDescent="0.2">
      <c r="A12" s="10" t="s">
        <v>25</v>
      </c>
      <c r="B12" s="11" t="s">
        <v>26</v>
      </c>
      <c r="C12" s="48"/>
      <c r="D12" s="13"/>
      <c r="E12" s="14"/>
      <c r="F12" s="15"/>
    </row>
    <row r="13" spans="1:6" ht="127.5" x14ac:dyDescent="0.2">
      <c r="A13" s="16"/>
      <c r="B13" s="27" t="s">
        <v>27</v>
      </c>
      <c r="C13" s="97"/>
      <c r="D13" s="19"/>
      <c r="E13" s="20"/>
      <c r="F13" s="21"/>
    </row>
    <row r="14" spans="1:6" ht="12.75" x14ac:dyDescent="0.2">
      <c r="A14" s="16"/>
      <c r="B14" s="22" t="s">
        <v>28</v>
      </c>
      <c r="C14" s="29" t="s">
        <v>29</v>
      </c>
      <c r="D14" s="24">
        <v>80</v>
      </c>
      <c r="E14" s="25"/>
      <c r="F14" s="26">
        <f>E14*D14</f>
        <v>0</v>
      </c>
    </row>
    <row r="15" spans="1:6" ht="30" x14ac:dyDescent="0.2">
      <c r="A15" s="10" t="s">
        <v>30</v>
      </c>
      <c r="B15" s="11" t="s">
        <v>31</v>
      </c>
      <c r="C15" s="48"/>
      <c r="D15" s="13"/>
      <c r="E15" s="14"/>
      <c r="F15" s="15"/>
    </row>
    <row r="16" spans="1:6" ht="114.75" x14ac:dyDescent="0.2">
      <c r="A16" s="16"/>
      <c r="B16" s="27" t="s">
        <v>32</v>
      </c>
      <c r="C16" s="97"/>
      <c r="D16" s="19"/>
      <c r="E16" s="20"/>
      <c r="F16" s="21"/>
    </row>
    <row r="17" spans="1:6" ht="12.75" x14ac:dyDescent="0.2">
      <c r="A17" s="16"/>
      <c r="B17" s="22" t="s">
        <v>33</v>
      </c>
      <c r="C17" s="29" t="s">
        <v>29</v>
      </c>
      <c r="D17" s="24">
        <v>520</v>
      </c>
      <c r="E17" s="25"/>
      <c r="F17" s="26">
        <f>E17*D17</f>
        <v>0</v>
      </c>
    </row>
    <row r="18" spans="1:6" ht="15.75" customHeight="1" x14ac:dyDescent="0.25">
      <c r="A18" s="10" t="s">
        <v>34</v>
      </c>
      <c r="B18" s="30" t="s">
        <v>35</v>
      </c>
      <c r="C18" s="48"/>
      <c r="D18" s="13"/>
      <c r="E18" s="14"/>
      <c r="F18" s="15"/>
    </row>
    <row r="19" spans="1:6" ht="63.75" x14ac:dyDescent="0.2">
      <c r="A19" s="16"/>
      <c r="B19" s="27" t="s">
        <v>36</v>
      </c>
      <c r="C19" s="97"/>
      <c r="D19" s="19"/>
      <c r="E19" s="20"/>
      <c r="F19" s="21"/>
    </row>
    <row r="20" spans="1:6" ht="12.75" x14ac:dyDescent="0.2">
      <c r="A20" s="16"/>
      <c r="B20" s="22" t="s">
        <v>37</v>
      </c>
      <c r="C20" s="29" t="s">
        <v>38</v>
      </c>
      <c r="D20" s="24">
        <v>10</v>
      </c>
      <c r="E20" s="25"/>
      <c r="F20" s="26">
        <f>E20*D20</f>
        <v>0</v>
      </c>
    </row>
    <row r="21" spans="1:6" ht="15.75" customHeight="1" x14ac:dyDescent="0.25">
      <c r="A21" s="10" t="s">
        <v>39</v>
      </c>
      <c r="B21" s="30" t="s">
        <v>40</v>
      </c>
      <c r="C21" s="48"/>
      <c r="D21" s="13"/>
      <c r="E21" s="14"/>
      <c r="F21" s="15"/>
    </row>
    <row r="22" spans="1:6" ht="76.5" x14ac:dyDescent="0.2">
      <c r="A22" s="16"/>
      <c r="B22" s="27" t="s">
        <v>41</v>
      </c>
      <c r="C22" s="97"/>
      <c r="D22" s="19"/>
      <c r="E22" s="20"/>
      <c r="F22" s="21" t="s">
        <v>42</v>
      </c>
    </row>
    <row r="23" spans="1:6" ht="12.75" x14ac:dyDescent="0.2">
      <c r="A23" s="16"/>
      <c r="B23" s="22" t="s">
        <v>43</v>
      </c>
      <c r="C23" s="29" t="s">
        <v>44</v>
      </c>
      <c r="D23" s="24">
        <v>360</v>
      </c>
      <c r="E23" s="25"/>
      <c r="F23" s="26">
        <f>E23*D23</f>
        <v>0</v>
      </c>
    </row>
    <row r="24" spans="1:6" ht="12.75" x14ac:dyDescent="0.2">
      <c r="A24" s="31"/>
      <c r="B24" s="32" t="s">
        <v>45</v>
      </c>
      <c r="C24" s="98"/>
      <c r="D24" s="34"/>
      <c r="E24" s="35"/>
      <c r="F24" s="36">
        <f>F23+F20+F17+F14+F11</f>
        <v>0</v>
      </c>
    </row>
    <row r="25" spans="1:6" ht="12.75" x14ac:dyDescent="0.2">
      <c r="A25" s="37"/>
      <c r="B25" s="108"/>
      <c r="C25" s="99"/>
      <c r="D25" s="39"/>
      <c r="E25" s="40"/>
      <c r="F25" s="41"/>
    </row>
    <row r="26" spans="1:6" ht="31.5" x14ac:dyDescent="0.2">
      <c r="A26" s="42" t="s">
        <v>46</v>
      </c>
      <c r="B26" s="43" t="s">
        <v>47</v>
      </c>
      <c r="C26" s="100"/>
      <c r="D26" s="7"/>
      <c r="E26" s="45"/>
      <c r="F26" s="46"/>
    </row>
    <row r="27" spans="1:6" ht="12.75" x14ac:dyDescent="0.2">
      <c r="A27" s="16"/>
      <c r="B27" s="109"/>
      <c r="C27" s="97"/>
      <c r="D27" s="19"/>
      <c r="E27" s="20"/>
      <c r="F27" s="21"/>
    </row>
    <row r="28" spans="1:6" ht="45" x14ac:dyDescent="0.2">
      <c r="A28" s="10" t="s">
        <v>48</v>
      </c>
      <c r="B28" s="11" t="s">
        <v>49</v>
      </c>
      <c r="C28" s="48"/>
      <c r="D28" s="13"/>
      <c r="E28" s="14"/>
      <c r="F28" s="15"/>
    </row>
    <row r="29" spans="1:6" ht="178.5" x14ac:dyDescent="0.2">
      <c r="A29" s="16"/>
      <c r="B29" s="17" t="s">
        <v>50</v>
      </c>
      <c r="C29" s="49"/>
      <c r="D29" s="50"/>
      <c r="E29" s="51"/>
      <c r="F29" s="52"/>
    </row>
    <row r="30" spans="1:6" ht="25.5" x14ac:dyDescent="0.2">
      <c r="A30" s="16"/>
      <c r="B30" s="53" t="s">
        <v>51</v>
      </c>
      <c r="C30" s="49" t="s">
        <v>52</v>
      </c>
      <c r="D30" s="50">
        <v>52</v>
      </c>
      <c r="E30" s="51"/>
      <c r="F30" s="52">
        <f>D30*E30</f>
        <v>0</v>
      </c>
    </row>
    <row r="31" spans="1:6" ht="45" x14ac:dyDescent="0.2">
      <c r="A31" s="10" t="s">
        <v>53</v>
      </c>
      <c r="B31" s="11" t="s">
        <v>54</v>
      </c>
      <c r="C31" s="48"/>
      <c r="D31" s="13"/>
      <c r="E31" s="14"/>
      <c r="F31" s="15"/>
    </row>
    <row r="32" spans="1:6" ht="153" x14ac:dyDescent="0.2">
      <c r="A32" s="16"/>
      <c r="B32" s="17" t="s">
        <v>55</v>
      </c>
      <c r="C32" s="97"/>
      <c r="D32" s="19"/>
      <c r="E32" s="20"/>
      <c r="F32" s="21"/>
    </row>
    <row r="33" spans="1:6" ht="51" x14ac:dyDescent="0.2">
      <c r="A33" s="16"/>
      <c r="B33" s="53" t="s">
        <v>56</v>
      </c>
      <c r="C33" s="49" t="s">
        <v>73</v>
      </c>
      <c r="D33" s="50">
        <v>520</v>
      </c>
      <c r="E33" s="51"/>
      <c r="F33" s="52">
        <f>E33*D33</f>
        <v>0</v>
      </c>
    </row>
    <row r="34" spans="1:6" ht="15.75" customHeight="1" x14ac:dyDescent="0.25">
      <c r="A34" s="54" t="s">
        <v>58</v>
      </c>
      <c r="B34" s="55" t="s">
        <v>59</v>
      </c>
      <c r="C34" s="101"/>
      <c r="D34" s="57"/>
      <c r="E34" s="58"/>
      <c r="F34" s="59"/>
    </row>
    <row r="35" spans="1:6" ht="216.75" x14ac:dyDescent="0.2">
      <c r="A35" s="60"/>
      <c r="B35" s="61" t="s">
        <v>60</v>
      </c>
      <c r="C35" s="97"/>
      <c r="D35" s="19"/>
      <c r="E35" s="20"/>
      <c r="F35" s="21"/>
    </row>
    <row r="36" spans="1:6" ht="12.75" x14ac:dyDescent="0.2">
      <c r="A36" s="60"/>
      <c r="B36" s="62" t="s">
        <v>61</v>
      </c>
      <c r="C36" s="29" t="s">
        <v>62</v>
      </c>
      <c r="D36" s="24">
        <v>360</v>
      </c>
      <c r="E36" s="25"/>
      <c r="F36" s="26">
        <f>D36*E36</f>
        <v>0</v>
      </c>
    </row>
    <row r="37" spans="1:6" ht="25.5" x14ac:dyDescent="0.2">
      <c r="A37" s="63"/>
      <c r="B37" s="64" t="s">
        <v>63</v>
      </c>
      <c r="C37" s="102"/>
      <c r="D37" s="66"/>
      <c r="E37" s="67"/>
      <c r="F37" s="68">
        <f>F36+F33+F30</f>
        <v>0</v>
      </c>
    </row>
    <row r="38" spans="1:6" ht="12.75" x14ac:dyDescent="0.2">
      <c r="A38" s="47"/>
      <c r="B38" s="109"/>
      <c r="C38" s="28"/>
      <c r="D38" s="19"/>
      <c r="E38" s="69"/>
      <c r="F38" s="20"/>
    </row>
    <row r="39" spans="1:6" x14ac:dyDescent="0.2">
      <c r="A39" s="47"/>
      <c r="B39" s="70" t="s">
        <v>64</v>
      </c>
      <c r="C39" s="28"/>
      <c r="D39" s="19"/>
      <c r="E39" s="28"/>
      <c r="F39" s="20"/>
    </row>
    <row r="40" spans="1:6" ht="12.75" x14ac:dyDescent="0.2">
      <c r="A40" s="47"/>
      <c r="B40" s="109"/>
      <c r="C40" s="28"/>
      <c r="D40" s="19"/>
      <c r="E40" s="69"/>
      <c r="F40" s="20"/>
    </row>
    <row r="41" spans="1:6" x14ac:dyDescent="0.25">
      <c r="A41" s="71" t="s">
        <v>65</v>
      </c>
      <c r="B41" s="72" t="s">
        <v>19</v>
      </c>
      <c r="C41" s="73"/>
      <c r="D41" s="74"/>
      <c r="E41" s="75"/>
      <c r="F41" s="76">
        <f>F24</f>
        <v>0</v>
      </c>
    </row>
    <row r="42" spans="1:6" ht="25.5" x14ac:dyDescent="0.25">
      <c r="A42" s="77" t="s">
        <v>66</v>
      </c>
      <c r="B42" s="78" t="s">
        <v>47</v>
      </c>
      <c r="C42" s="79"/>
      <c r="D42" s="80"/>
      <c r="E42" s="81"/>
      <c r="F42" s="82">
        <f>F37</f>
        <v>0</v>
      </c>
    </row>
    <row r="43" spans="1:6" x14ac:dyDescent="0.25">
      <c r="A43" s="83"/>
      <c r="B43" s="84" t="s">
        <v>67</v>
      </c>
      <c r="C43" s="85"/>
      <c r="D43" s="86"/>
      <c r="E43" s="87"/>
      <c r="F43" s="88">
        <f>SUM(F41:F42)</f>
        <v>0</v>
      </c>
    </row>
    <row r="44" spans="1:6" x14ac:dyDescent="0.25">
      <c r="A44" s="89"/>
      <c r="B44" s="90" t="s">
        <v>68</v>
      </c>
      <c r="C44" s="91"/>
      <c r="D44" s="92"/>
      <c r="E44" s="93"/>
      <c r="F44" s="94">
        <f>F45-F43</f>
        <v>0</v>
      </c>
    </row>
    <row r="45" spans="1:6" x14ac:dyDescent="0.25">
      <c r="A45" s="89"/>
      <c r="B45" s="95" t="s">
        <v>69</v>
      </c>
      <c r="C45" s="91"/>
      <c r="D45" s="92"/>
      <c r="E45" s="93"/>
      <c r="F45" s="96">
        <f>F43*1.25</f>
        <v>0</v>
      </c>
    </row>
  </sheetData>
  <mergeCells count="11">
    <mergeCell ref="E4:E5"/>
    <mergeCell ref="F4:F5"/>
    <mergeCell ref="A6:F6"/>
    <mergeCell ref="A8:F8"/>
    <mergeCell ref="D1:F1"/>
    <mergeCell ref="D2:F2"/>
    <mergeCell ref="D3:F3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51"/>
  <sheetViews>
    <sheetView workbookViewId="0">
      <selection activeCell="I12" sqref="I12"/>
    </sheetView>
  </sheetViews>
  <sheetFormatPr defaultColWidth="12.5703125" defaultRowHeight="15.75" customHeight="1" x14ac:dyDescent="0.2"/>
  <cols>
    <col min="2" max="2" width="32.28515625" style="110" customWidth="1"/>
    <col min="5" max="5" width="10.28515625" customWidth="1"/>
    <col min="6" max="6" width="9.7109375" customWidth="1"/>
  </cols>
  <sheetData>
    <row r="1" spans="1:6" ht="33" x14ac:dyDescent="0.2">
      <c r="A1" s="1" t="s">
        <v>0</v>
      </c>
      <c r="B1" s="106" t="s">
        <v>1</v>
      </c>
      <c r="C1" s="2" t="s">
        <v>2</v>
      </c>
      <c r="D1" s="130" t="s">
        <v>3</v>
      </c>
      <c r="E1" s="112"/>
      <c r="F1" s="113"/>
    </row>
    <row r="2" spans="1:6" ht="25.5" x14ac:dyDescent="0.2">
      <c r="A2" s="2" t="s">
        <v>4</v>
      </c>
      <c r="B2" s="107" t="s">
        <v>5</v>
      </c>
      <c r="C2" s="2" t="s">
        <v>6</v>
      </c>
      <c r="D2" s="131" t="s">
        <v>7</v>
      </c>
      <c r="E2" s="112"/>
      <c r="F2" s="113"/>
    </row>
    <row r="3" spans="1:6" ht="25.5" x14ac:dyDescent="0.2">
      <c r="A3" s="1" t="s">
        <v>8</v>
      </c>
      <c r="B3" s="3" t="s">
        <v>74</v>
      </c>
      <c r="C3" s="2" t="s">
        <v>10</v>
      </c>
      <c r="D3" s="132" t="s">
        <v>75</v>
      </c>
      <c r="E3" s="112"/>
      <c r="F3" s="113"/>
    </row>
    <row r="4" spans="1:6" ht="12.75" x14ac:dyDescent="0.2">
      <c r="A4" s="133" t="s">
        <v>12</v>
      </c>
      <c r="B4" s="134" t="s">
        <v>13</v>
      </c>
      <c r="C4" s="136" t="s">
        <v>14</v>
      </c>
      <c r="D4" s="137" t="s">
        <v>15</v>
      </c>
      <c r="E4" s="124" t="s">
        <v>16</v>
      </c>
      <c r="F4" s="126" t="s">
        <v>17</v>
      </c>
    </row>
    <row r="5" spans="1:6" ht="12.75" x14ac:dyDescent="0.2">
      <c r="A5" s="125"/>
      <c r="B5" s="135"/>
      <c r="C5" s="125"/>
      <c r="D5" s="125"/>
      <c r="E5" s="125"/>
      <c r="F5" s="125"/>
    </row>
    <row r="6" spans="1:6" ht="12.75" x14ac:dyDescent="0.2">
      <c r="A6" s="127"/>
      <c r="B6" s="128"/>
      <c r="C6" s="128"/>
      <c r="D6" s="128"/>
      <c r="E6" s="128"/>
      <c r="F6" s="129"/>
    </row>
    <row r="7" spans="1:6" ht="15.75" customHeight="1" x14ac:dyDescent="0.25">
      <c r="A7" s="4" t="s">
        <v>18</v>
      </c>
      <c r="B7" s="5" t="s">
        <v>19</v>
      </c>
      <c r="C7" s="6"/>
      <c r="D7" s="7"/>
      <c r="E7" s="8"/>
      <c r="F7" s="9"/>
    </row>
    <row r="8" spans="1:6" ht="12.75" x14ac:dyDescent="0.2">
      <c r="A8" s="127"/>
      <c r="B8" s="128"/>
      <c r="C8" s="128"/>
      <c r="D8" s="128"/>
      <c r="E8" s="128"/>
      <c r="F8" s="129"/>
    </row>
    <row r="9" spans="1:6" ht="15" x14ac:dyDescent="0.2">
      <c r="A9" s="10" t="s">
        <v>20</v>
      </c>
      <c r="B9" s="11" t="s">
        <v>21</v>
      </c>
      <c r="C9" s="12"/>
      <c r="D9" s="13"/>
      <c r="E9" s="14"/>
      <c r="F9" s="15"/>
    </row>
    <row r="10" spans="1:6" ht="51" x14ac:dyDescent="0.2">
      <c r="A10" s="16"/>
      <c r="B10" s="17" t="s">
        <v>22</v>
      </c>
      <c r="C10" s="18"/>
      <c r="D10" s="19"/>
      <c r="E10" s="20"/>
      <c r="F10" s="21"/>
    </row>
    <row r="11" spans="1:6" ht="14.25" x14ac:dyDescent="0.2">
      <c r="A11" s="16"/>
      <c r="B11" s="22" t="s">
        <v>23</v>
      </c>
      <c r="C11" s="23" t="s">
        <v>76</v>
      </c>
      <c r="D11" s="24">
        <v>50</v>
      </c>
      <c r="E11" s="25"/>
      <c r="F11" s="26">
        <f>E11*D11</f>
        <v>0</v>
      </c>
    </row>
    <row r="12" spans="1:6" ht="15" x14ac:dyDescent="0.2">
      <c r="A12" s="10" t="s">
        <v>25</v>
      </c>
      <c r="B12" s="11" t="s">
        <v>26</v>
      </c>
      <c r="C12" s="48"/>
      <c r="D12" s="13"/>
      <c r="E12" s="14"/>
      <c r="F12" s="15"/>
    </row>
    <row r="13" spans="1:6" ht="127.5" x14ac:dyDescent="0.2">
      <c r="A13" s="16"/>
      <c r="B13" s="27" t="s">
        <v>27</v>
      </c>
      <c r="C13" s="97"/>
      <c r="D13" s="19"/>
      <c r="E13" s="20"/>
      <c r="F13" s="21"/>
    </row>
    <row r="14" spans="1:6" ht="12.75" x14ac:dyDescent="0.2">
      <c r="A14" s="16"/>
      <c r="B14" s="22" t="s">
        <v>28</v>
      </c>
      <c r="C14" s="29" t="s">
        <v>29</v>
      </c>
      <c r="D14" s="24">
        <v>230</v>
      </c>
      <c r="E14" s="25"/>
      <c r="F14" s="26">
        <f>E14*D14</f>
        <v>0</v>
      </c>
    </row>
    <row r="15" spans="1:6" ht="30" x14ac:dyDescent="0.2">
      <c r="A15" s="10" t="s">
        <v>30</v>
      </c>
      <c r="B15" s="11" t="s">
        <v>31</v>
      </c>
      <c r="C15" s="48"/>
      <c r="D15" s="13"/>
      <c r="E15" s="14"/>
      <c r="F15" s="15"/>
    </row>
    <row r="16" spans="1:6" ht="102" x14ac:dyDescent="0.2">
      <c r="A16" s="16"/>
      <c r="B16" s="27" t="s">
        <v>32</v>
      </c>
      <c r="C16" s="97"/>
      <c r="D16" s="19"/>
      <c r="E16" s="20"/>
      <c r="F16" s="21"/>
    </row>
    <row r="17" spans="1:6" ht="12.75" x14ac:dyDescent="0.2">
      <c r="A17" s="16"/>
      <c r="B17" s="22" t="s">
        <v>33</v>
      </c>
      <c r="C17" s="29" t="s">
        <v>29</v>
      </c>
      <c r="D17" s="24">
        <v>610</v>
      </c>
      <c r="E17" s="25"/>
      <c r="F17" s="26">
        <f>E17*D17</f>
        <v>0</v>
      </c>
    </row>
    <row r="18" spans="1:6" ht="15.75" customHeight="1" x14ac:dyDescent="0.25">
      <c r="A18" s="10" t="s">
        <v>34</v>
      </c>
      <c r="B18" s="30" t="s">
        <v>35</v>
      </c>
      <c r="C18" s="48"/>
      <c r="D18" s="13"/>
      <c r="E18" s="14"/>
      <c r="F18" s="15"/>
    </row>
    <row r="19" spans="1:6" ht="63.75" x14ac:dyDescent="0.2">
      <c r="A19" s="16"/>
      <c r="B19" s="27" t="s">
        <v>36</v>
      </c>
      <c r="C19" s="97"/>
      <c r="D19" s="19"/>
      <c r="E19" s="20"/>
      <c r="F19" s="21"/>
    </row>
    <row r="20" spans="1:6" ht="12.75" x14ac:dyDescent="0.2">
      <c r="A20" s="16"/>
      <c r="B20" s="22" t="s">
        <v>37</v>
      </c>
      <c r="C20" s="29" t="s">
        <v>38</v>
      </c>
      <c r="D20" s="24">
        <v>85</v>
      </c>
      <c r="E20" s="25"/>
      <c r="F20" s="26">
        <f>E20*D20</f>
        <v>0</v>
      </c>
    </row>
    <row r="21" spans="1:6" ht="15.75" customHeight="1" x14ac:dyDescent="0.25">
      <c r="A21" s="10" t="s">
        <v>39</v>
      </c>
      <c r="B21" s="30" t="s">
        <v>40</v>
      </c>
      <c r="C21" s="48"/>
      <c r="D21" s="13"/>
      <c r="E21" s="14"/>
      <c r="F21" s="15"/>
    </row>
    <row r="22" spans="1:6" ht="76.5" x14ac:dyDescent="0.2">
      <c r="A22" s="16"/>
      <c r="B22" s="27" t="s">
        <v>41</v>
      </c>
      <c r="C22" s="97"/>
      <c r="D22" s="19"/>
      <c r="E22" s="20"/>
      <c r="F22" s="21" t="s">
        <v>42</v>
      </c>
    </row>
    <row r="23" spans="1:6" ht="12.75" x14ac:dyDescent="0.2">
      <c r="A23" s="16"/>
      <c r="B23" s="22" t="s">
        <v>43</v>
      </c>
      <c r="C23" s="29" t="s">
        <v>44</v>
      </c>
      <c r="D23" s="24">
        <v>400</v>
      </c>
      <c r="E23" s="25"/>
      <c r="F23" s="26">
        <f>E23*D23</f>
        <v>0</v>
      </c>
    </row>
    <row r="24" spans="1:6" ht="12.75" x14ac:dyDescent="0.2">
      <c r="A24" s="31"/>
      <c r="B24" s="32" t="s">
        <v>45</v>
      </c>
      <c r="C24" s="98"/>
      <c r="D24" s="34"/>
      <c r="E24" s="35"/>
      <c r="F24" s="36">
        <f>F23+F20+F17+F14+F11</f>
        <v>0</v>
      </c>
    </row>
    <row r="25" spans="1:6" ht="12.75" x14ac:dyDescent="0.2">
      <c r="A25" s="37"/>
      <c r="B25" s="108"/>
      <c r="C25" s="99"/>
      <c r="D25" s="39"/>
      <c r="E25" s="40"/>
      <c r="F25" s="41"/>
    </row>
    <row r="26" spans="1:6" ht="31.5" x14ac:dyDescent="0.2">
      <c r="A26" s="42" t="s">
        <v>46</v>
      </c>
      <c r="B26" s="43" t="s">
        <v>47</v>
      </c>
      <c r="C26" s="100"/>
      <c r="D26" s="7"/>
      <c r="E26" s="45"/>
      <c r="F26" s="46"/>
    </row>
    <row r="27" spans="1:6" ht="12.75" x14ac:dyDescent="0.2">
      <c r="A27" s="16"/>
      <c r="B27" s="109"/>
      <c r="C27" s="97"/>
      <c r="D27" s="19"/>
      <c r="E27" s="20"/>
      <c r="F27" s="21"/>
    </row>
    <row r="28" spans="1:6" ht="45" x14ac:dyDescent="0.2">
      <c r="A28" s="10" t="s">
        <v>48</v>
      </c>
      <c r="B28" s="11" t="s">
        <v>77</v>
      </c>
      <c r="C28" s="48"/>
      <c r="D28" s="13"/>
      <c r="E28" s="14"/>
      <c r="F28" s="15"/>
    </row>
    <row r="29" spans="1:6" ht="63.75" x14ac:dyDescent="0.2">
      <c r="A29" s="16"/>
      <c r="B29" s="17" t="s">
        <v>78</v>
      </c>
      <c r="C29" s="97"/>
      <c r="D29" s="19"/>
      <c r="E29" s="20"/>
      <c r="F29" s="21"/>
    </row>
    <row r="30" spans="1:6" ht="25.5" x14ac:dyDescent="0.2">
      <c r="A30" s="16"/>
      <c r="B30" s="53" t="s">
        <v>79</v>
      </c>
      <c r="C30" s="29" t="s">
        <v>80</v>
      </c>
      <c r="D30" s="24">
        <v>25</v>
      </c>
      <c r="E30" s="25"/>
      <c r="F30" s="26">
        <f>E30*D30</f>
        <v>0</v>
      </c>
    </row>
    <row r="31" spans="1:6" ht="30" x14ac:dyDescent="0.2">
      <c r="A31" s="10" t="s">
        <v>53</v>
      </c>
      <c r="B31" s="11" t="s">
        <v>81</v>
      </c>
      <c r="C31" s="48"/>
      <c r="D31" s="13"/>
      <c r="E31" s="14"/>
      <c r="F31" s="15"/>
    </row>
    <row r="32" spans="1:6" ht="153" x14ac:dyDescent="0.2">
      <c r="A32" s="16"/>
      <c r="B32" s="17" t="s">
        <v>55</v>
      </c>
      <c r="C32" s="97"/>
      <c r="D32" s="19"/>
      <c r="E32" s="20"/>
      <c r="F32" s="21"/>
    </row>
    <row r="33" spans="1:6" ht="51" x14ac:dyDescent="0.2">
      <c r="A33" s="16"/>
      <c r="B33" s="53" t="s">
        <v>82</v>
      </c>
      <c r="C33" s="49" t="s">
        <v>83</v>
      </c>
      <c r="D33" s="50">
        <v>100</v>
      </c>
      <c r="E33" s="51"/>
      <c r="F33" s="52">
        <f>E33*D33</f>
        <v>0</v>
      </c>
    </row>
    <row r="34" spans="1:6" ht="30" x14ac:dyDescent="0.2">
      <c r="A34" s="10" t="s">
        <v>58</v>
      </c>
      <c r="B34" s="11" t="s">
        <v>54</v>
      </c>
      <c r="C34" s="48"/>
      <c r="D34" s="13"/>
      <c r="E34" s="14"/>
      <c r="F34" s="15"/>
    </row>
    <row r="35" spans="1:6" ht="153" x14ac:dyDescent="0.2">
      <c r="A35" s="16"/>
      <c r="B35" s="17" t="s">
        <v>55</v>
      </c>
      <c r="C35" s="97"/>
      <c r="D35" s="19"/>
      <c r="E35" s="20"/>
      <c r="F35" s="21"/>
    </row>
    <row r="36" spans="1:6" ht="51" x14ac:dyDescent="0.2">
      <c r="A36" s="16"/>
      <c r="B36" s="53" t="s">
        <v>56</v>
      </c>
      <c r="C36" s="49" t="s">
        <v>84</v>
      </c>
      <c r="D36" s="50">
        <v>610</v>
      </c>
      <c r="E36" s="51"/>
      <c r="F36" s="52">
        <f>E36*D36</f>
        <v>0</v>
      </c>
    </row>
    <row r="37" spans="1:6" ht="45" x14ac:dyDescent="0.2">
      <c r="A37" s="10" t="s">
        <v>85</v>
      </c>
      <c r="B37" s="11" t="s">
        <v>49</v>
      </c>
      <c r="C37" s="48"/>
      <c r="D37" s="13"/>
      <c r="E37" s="14"/>
      <c r="F37" s="15"/>
    </row>
    <row r="38" spans="1:6" ht="178.5" x14ac:dyDescent="0.2">
      <c r="A38" s="16"/>
      <c r="B38" s="17" t="s">
        <v>50</v>
      </c>
      <c r="C38" s="49"/>
      <c r="D38" s="50"/>
      <c r="E38" s="51"/>
      <c r="F38" s="52"/>
    </row>
    <row r="39" spans="1:6" ht="25.5" x14ac:dyDescent="0.2">
      <c r="A39" s="16"/>
      <c r="B39" s="53" t="s">
        <v>51</v>
      </c>
      <c r="C39" s="49" t="s">
        <v>52</v>
      </c>
      <c r="D39" s="50">
        <v>51</v>
      </c>
      <c r="E39" s="51"/>
      <c r="F39" s="52">
        <f>D39*E39</f>
        <v>0</v>
      </c>
    </row>
    <row r="40" spans="1:6" ht="30" x14ac:dyDescent="0.25">
      <c r="A40" s="54" t="s">
        <v>86</v>
      </c>
      <c r="B40" s="55" t="s">
        <v>59</v>
      </c>
      <c r="C40" s="101"/>
      <c r="D40" s="57"/>
      <c r="E40" s="58"/>
      <c r="F40" s="59"/>
    </row>
    <row r="41" spans="1:6" ht="216.75" x14ac:dyDescent="0.2">
      <c r="A41" s="60"/>
      <c r="B41" s="61" t="s">
        <v>60</v>
      </c>
      <c r="C41" s="97"/>
      <c r="D41" s="19"/>
      <c r="E41" s="20"/>
      <c r="F41" s="21"/>
    </row>
    <row r="42" spans="1:6" ht="12.75" x14ac:dyDescent="0.2">
      <c r="A42" s="60"/>
      <c r="B42" s="62" t="s">
        <v>61</v>
      </c>
      <c r="C42" s="29" t="s">
        <v>62</v>
      </c>
      <c r="D42" s="24">
        <v>400</v>
      </c>
      <c r="E42" s="25"/>
      <c r="F42" s="26">
        <f>D42*E42</f>
        <v>0</v>
      </c>
    </row>
    <row r="43" spans="1:6" ht="25.5" x14ac:dyDescent="0.2">
      <c r="A43" s="63"/>
      <c r="B43" s="64" t="s">
        <v>63</v>
      </c>
      <c r="C43" s="65"/>
      <c r="D43" s="66"/>
      <c r="E43" s="67"/>
      <c r="F43" s="68">
        <f>F42+F39+F33+F30+F36</f>
        <v>0</v>
      </c>
    </row>
    <row r="44" spans="1:6" ht="12.75" x14ac:dyDescent="0.2">
      <c r="A44" s="47"/>
      <c r="B44" s="109"/>
      <c r="C44" s="28"/>
      <c r="D44" s="19"/>
      <c r="E44" s="69"/>
      <c r="F44" s="20"/>
    </row>
    <row r="45" spans="1:6" x14ac:dyDescent="0.2">
      <c r="A45" s="47"/>
      <c r="B45" s="70" t="s">
        <v>64</v>
      </c>
      <c r="C45" s="28"/>
      <c r="D45" s="19"/>
      <c r="E45" s="28"/>
      <c r="F45" s="20"/>
    </row>
    <row r="46" spans="1:6" ht="12.75" x14ac:dyDescent="0.2">
      <c r="A46" s="47"/>
      <c r="B46" s="109"/>
      <c r="C46" s="28"/>
      <c r="D46" s="19"/>
      <c r="E46" s="69"/>
      <c r="F46" s="20"/>
    </row>
    <row r="47" spans="1:6" x14ac:dyDescent="0.25">
      <c r="A47" s="71" t="s">
        <v>65</v>
      </c>
      <c r="B47" s="72" t="s">
        <v>19</v>
      </c>
      <c r="C47" s="73"/>
      <c r="D47" s="74"/>
      <c r="E47" s="75"/>
      <c r="F47" s="76">
        <f>F24</f>
        <v>0</v>
      </c>
    </row>
    <row r="48" spans="1:6" ht="25.5" x14ac:dyDescent="0.25">
      <c r="A48" s="77" t="s">
        <v>66</v>
      </c>
      <c r="B48" s="78" t="s">
        <v>47</v>
      </c>
      <c r="C48" s="79"/>
      <c r="D48" s="80"/>
      <c r="E48" s="81"/>
      <c r="F48" s="82">
        <f>F43</f>
        <v>0</v>
      </c>
    </row>
    <row r="49" spans="1:6" x14ac:dyDescent="0.25">
      <c r="A49" s="83"/>
      <c r="B49" s="84" t="s">
        <v>67</v>
      </c>
      <c r="C49" s="85"/>
      <c r="D49" s="86"/>
      <c r="E49" s="87"/>
      <c r="F49" s="88">
        <f>SUM(F47:F48)</f>
        <v>0</v>
      </c>
    </row>
    <row r="50" spans="1:6" x14ac:dyDescent="0.25">
      <c r="A50" s="89"/>
      <c r="B50" s="90" t="s">
        <v>68</v>
      </c>
      <c r="C50" s="91"/>
      <c r="D50" s="92"/>
      <c r="E50" s="93"/>
      <c r="F50" s="94">
        <f>F51-F49</f>
        <v>0</v>
      </c>
    </row>
    <row r="51" spans="1:6" x14ac:dyDescent="0.25">
      <c r="A51" s="89"/>
      <c r="B51" s="95" t="s">
        <v>69</v>
      </c>
      <c r="C51" s="91"/>
      <c r="D51" s="92"/>
      <c r="E51" s="93"/>
      <c r="F51" s="96">
        <f>F49*1.25</f>
        <v>0</v>
      </c>
    </row>
  </sheetData>
  <mergeCells count="11">
    <mergeCell ref="E4:E5"/>
    <mergeCell ref="F4:F5"/>
    <mergeCell ref="A6:F6"/>
    <mergeCell ref="A8:F8"/>
    <mergeCell ref="D1:F1"/>
    <mergeCell ref="D2:F2"/>
    <mergeCell ref="D3:F3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36"/>
  <sheetViews>
    <sheetView topLeftCell="A25" workbookViewId="0">
      <selection activeCell="J13" sqref="J13"/>
    </sheetView>
  </sheetViews>
  <sheetFormatPr defaultColWidth="12.5703125" defaultRowHeight="15.75" customHeight="1" x14ac:dyDescent="0.2"/>
  <cols>
    <col min="2" max="2" width="30.7109375" style="110" customWidth="1"/>
    <col min="5" max="5" width="10.85546875" customWidth="1"/>
    <col min="6" max="6" width="10.28515625" customWidth="1"/>
  </cols>
  <sheetData>
    <row r="1" spans="1:6" ht="33" x14ac:dyDescent="0.2">
      <c r="A1" s="1" t="s">
        <v>0</v>
      </c>
      <c r="B1" s="106" t="s">
        <v>1</v>
      </c>
      <c r="C1" s="2" t="s">
        <v>2</v>
      </c>
      <c r="D1" s="130" t="s">
        <v>3</v>
      </c>
      <c r="E1" s="112"/>
      <c r="F1" s="113"/>
    </row>
    <row r="2" spans="1:6" ht="25.5" x14ac:dyDescent="0.2">
      <c r="A2" s="2" t="s">
        <v>4</v>
      </c>
      <c r="B2" s="107" t="s">
        <v>5</v>
      </c>
      <c r="C2" s="2" t="s">
        <v>6</v>
      </c>
      <c r="D2" s="131" t="s">
        <v>7</v>
      </c>
      <c r="E2" s="112"/>
      <c r="F2" s="113"/>
    </row>
    <row r="3" spans="1:6" ht="25.5" x14ac:dyDescent="0.2">
      <c r="A3" s="1" t="s">
        <v>8</v>
      </c>
      <c r="B3" s="3" t="s">
        <v>87</v>
      </c>
      <c r="C3" s="2" t="s">
        <v>10</v>
      </c>
      <c r="D3" s="132" t="s">
        <v>88</v>
      </c>
      <c r="E3" s="112"/>
      <c r="F3" s="113"/>
    </row>
    <row r="4" spans="1:6" ht="12.75" x14ac:dyDescent="0.2">
      <c r="A4" s="133" t="s">
        <v>12</v>
      </c>
      <c r="B4" s="134" t="s">
        <v>13</v>
      </c>
      <c r="C4" s="136" t="s">
        <v>14</v>
      </c>
      <c r="D4" s="137" t="s">
        <v>15</v>
      </c>
      <c r="E4" s="124" t="s">
        <v>16</v>
      </c>
      <c r="F4" s="126" t="s">
        <v>17</v>
      </c>
    </row>
    <row r="5" spans="1:6" ht="12.75" x14ac:dyDescent="0.2">
      <c r="A5" s="125"/>
      <c r="B5" s="135"/>
      <c r="C5" s="125"/>
      <c r="D5" s="125"/>
      <c r="E5" s="125"/>
      <c r="F5" s="125"/>
    </row>
    <row r="6" spans="1:6" ht="12.75" x14ac:dyDescent="0.2">
      <c r="A6" s="127"/>
      <c r="B6" s="128"/>
      <c r="C6" s="128"/>
      <c r="D6" s="128"/>
      <c r="E6" s="128"/>
      <c r="F6" s="129"/>
    </row>
    <row r="7" spans="1:6" ht="15.75" customHeight="1" x14ac:dyDescent="0.25">
      <c r="A7" s="4" t="s">
        <v>18</v>
      </c>
      <c r="B7" s="5" t="s">
        <v>19</v>
      </c>
      <c r="C7" s="6"/>
      <c r="D7" s="7"/>
      <c r="E7" s="8"/>
      <c r="F7" s="9"/>
    </row>
    <row r="8" spans="1:6" ht="12.75" x14ac:dyDescent="0.2">
      <c r="A8" s="127"/>
      <c r="B8" s="128"/>
      <c r="C8" s="128"/>
      <c r="D8" s="128"/>
      <c r="E8" s="128"/>
      <c r="F8" s="129"/>
    </row>
    <row r="9" spans="1:6" ht="15" x14ac:dyDescent="0.2">
      <c r="A9" s="10" t="s">
        <v>20</v>
      </c>
      <c r="B9" s="11" t="s">
        <v>21</v>
      </c>
      <c r="C9" s="12"/>
      <c r="D9" s="13"/>
      <c r="E9" s="14"/>
      <c r="F9" s="15"/>
    </row>
    <row r="10" spans="1:6" ht="63.75" x14ac:dyDescent="0.2">
      <c r="A10" s="16"/>
      <c r="B10" s="17" t="s">
        <v>22</v>
      </c>
      <c r="C10" s="18"/>
      <c r="D10" s="19"/>
      <c r="E10" s="20"/>
      <c r="F10" s="21"/>
    </row>
    <row r="11" spans="1:6" ht="14.25" x14ac:dyDescent="0.2">
      <c r="A11" s="16"/>
      <c r="B11" s="22" t="s">
        <v>23</v>
      </c>
      <c r="C11" s="23" t="s">
        <v>89</v>
      </c>
      <c r="D11" s="24">
        <v>6</v>
      </c>
      <c r="E11" s="25"/>
      <c r="F11" s="26">
        <f>E11*D11</f>
        <v>0</v>
      </c>
    </row>
    <row r="12" spans="1:6" ht="15.75" customHeight="1" x14ac:dyDescent="0.25">
      <c r="A12" s="10" t="s">
        <v>90</v>
      </c>
      <c r="B12" s="30" t="s">
        <v>35</v>
      </c>
      <c r="C12" s="48"/>
      <c r="D12" s="13"/>
      <c r="E12" s="14"/>
      <c r="F12" s="15"/>
    </row>
    <row r="13" spans="1:6" ht="63.75" x14ac:dyDescent="0.2">
      <c r="A13" s="16"/>
      <c r="B13" s="27" t="s">
        <v>36</v>
      </c>
      <c r="C13" s="97"/>
      <c r="D13" s="19"/>
      <c r="E13" s="20"/>
      <c r="F13" s="21"/>
    </row>
    <row r="14" spans="1:6" ht="12.75" x14ac:dyDescent="0.2">
      <c r="A14" s="16"/>
      <c r="B14" s="22" t="s">
        <v>37</v>
      </c>
      <c r="C14" s="29" t="s">
        <v>38</v>
      </c>
      <c r="D14" s="24">
        <v>4</v>
      </c>
      <c r="E14" s="25"/>
      <c r="F14" s="26">
        <f>E14*D14</f>
        <v>0</v>
      </c>
    </row>
    <row r="15" spans="1:6" ht="15.75" customHeight="1" x14ac:dyDescent="0.25">
      <c r="A15" s="10" t="s">
        <v>30</v>
      </c>
      <c r="B15" s="30" t="s">
        <v>91</v>
      </c>
      <c r="C15" s="48"/>
      <c r="D15" s="13"/>
      <c r="E15" s="14"/>
      <c r="F15" s="15"/>
    </row>
    <row r="16" spans="1:6" ht="255" x14ac:dyDescent="0.2">
      <c r="A16" s="16"/>
      <c r="B16" s="27" t="s">
        <v>92</v>
      </c>
      <c r="C16" s="97"/>
      <c r="D16" s="19"/>
      <c r="E16" s="20"/>
      <c r="F16" s="21" t="s">
        <v>42</v>
      </c>
    </row>
    <row r="17" spans="1:6" ht="25.5" x14ac:dyDescent="0.2">
      <c r="A17" s="16"/>
      <c r="B17" s="22" t="s">
        <v>93</v>
      </c>
      <c r="C17" s="29" t="s">
        <v>44</v>
      </c>
      <c r="D17" s="24">
        <v>15</v>
      </c>
      <c r="E17" s="25"/>
      <c r="F17" s="26">
        <f>E17*D17</f>
        <v>0</v>
      </c>
    </row>
    <row r="18" spans="1:6" ht="12.75" x14ac:dyDescent="0.2">
      <c r="A18" s="31"/>
      <c r="B18" s="32" t="s">
        <v>45</v>
      </c>
      <c r="C18" s="98"/>
      <c r="D18" s="34"/>
      <c r="E18" s="35"/>
      <c r="F18" s="36">
        <f>SUM(F11:F17)</f>
        <v>0</v>
      </c>
    </row>
    <row r="19" spans="1:6" ht="12.75" x14ac:dyDescent="0.2">
      <c r="A19" s="37"/>
      <c r="B19" s="108"/>
      <c r="C19" s="99"/>
      <c r="D19" s="39"/>
      <c r="E19" s="40"/>
      <c r="F19" s="41"/>
    </row>
    <row r="20" spans="1:6" ht="31.5" x14ac:dyDescent="0.2">
      <c r="A20" s="42" t="s">
        <v>46</v>
      </c>
      <c r="B20" s="43" t="s">
        <v>47</v>
      </c>
      <c r="C20" s="100"/>
      <c r="D20" s="7"/>
      <c r="E20" s="45"/>
      <c r="F20" s="46"/>
    </row>
    <row r="21" spans="1:6" ht="12.75" x14ac:dyDescent="0.2">
      <c r="A21" s="16"/>
      <c r="B21" s="109"/>
      <c r="C21" s="97"/>
      <c r="D21" s="19"/>
      <c r="E21" s="20"/>
      <c r="F21" s="21"/>
    </row>
    <row r="22" spans="1:6" ht="30" x14ac:dyDescent="0.2">
      <c r="A22" s="10" t="s">
        <v>48</v>
      </c>
      <c r="B22" s="11" t="s">
        <v>81</v>
      </c>
      <c r="C22" s="48"/>
      <c r="D22" s="13"/>
      <c r="E22" s="14"/>
      <c r="F22" s="15"/>
    </row>
    <row r="23" spans="1:6" ht="153" x14ac:dyDescent="0.2">
      <c r="A23" s="16"/>
      <c r="B23" s="17" t="s">
        <v>55</v>
      </c>
      <c r="C23" s="97"/>
      <c r="D23" s="19"/>
      <c r="E23" s="20"/>
      <c r="F23" s="21"/>
    </row>
    <row r="24" spans="1:6" ht="51" x14ac:dyDescent="0.2">
      <c r="A24" s="16"/>
      <c r="B24" s="53" t="s">
        <v>82</v>
      </c>
      <c r="C24" s="49" t="s">
        <v>94</v>
      </c>
      <c r="D24" s="50">
        <v>15</v>
      </c>
      <c r="E24" s="51"/>
      <c r="F24" s="52">
        <f>E24*D24</f>
        <v>0</v>
      </c>
    </row>
    <row r="25" spans="1:6" ht="45" x14ac:dyDescent="0.2">
      <c r="A25" s="10" t="s">
        <v>53</v>
      </c>
      <c r="B25" s="11" t="s">
        <v>95</v>
      </c>
      <c r="C25" s="48"/>
      <c r="D25" s="13"/>
      <c r="E25" s="14"/>
      <c r="F25" s="15"/>
    </row>
    <row r="26" spans="1:6" ht="38.25" x14ac:dyDescent="0.2">
      <c r="A26" s="16"/>
      <c r="B26" s="17" t="s">
        <v>96</v>
      </c>
      <c r="C26" s="97"/>
      <c r="D26" s="19"/>
      <c r="E26" s="20"/>
      <c r="F26" s="21"/>
    </row>
    <row r="27" spans="1:6" ht="15" x14ac:dyDescent="0.2">
      <c r="A27" s="16"/>
      <c r="B27" s="53" t="s">
        <v>97</v>
      </c>
      <c r="C27" s="49" t="s">
        <v>98</v>
      </c>
      <c r="D27" s="50">
        <v>6</v>
      </c>
      <c r="E27" s="51"/>
      <c r="F27" s="52">
        <f>E27*D27</f>
        <v>0</v>
      </c>
    </row>
    <row r="28" spans="1:6" ht="25.5" x14ac:dyDescent="0.2">
      <c r="A28" s="63"/>
      <c r="B28" s="64" t="s">
        <v>63</v>
      </c>
      <c r="C28" s="65"/>
      <c r="D28" s="66"/>
      <c r="E28" s="67"/>
      <c r="F28" s="68">
        <f>SUM(F24:F27)</f>
        <v>0</v>
      </c>
    </row>
    <row r="29" spans="1:6" ht="12.75" x14ac:dyDescent="0.2">
      <c r="A29" s="47"/>
      <c r="B29" s="109"/>
      <c r="C29" s="28"/>
      <c r="D29" s="19"/>
      <c r="E29" s="69"/>
      <c r="F29" s="20"/>
    </row>
    <row r="30" spans="1:6" x14ac:dyDescent="0.2">
      <c r="A30" s="47"/>
      <c r="B30" s="70" t="s">
        <v>64</v>
      </c>
      <c r="C30" s="28"/>
      <c r="D30" s="19"/>
      <c r="E30" s="28"/>
      <c r="F30" s="20"/>
    </row>
    <row r="31" spans="1:6" ht="12.75" x14ac:dyDescent="0.2">
      <c r="A31" s="47"/>
      <c r="B31" s="109"/>
      <c r="C31" s="28"/>
      <c r="D31" s="19"/>
      <c r="E31" s="69"/>
      <c r="F31" s="20"/>
    </row>
    <row r="32" spans="1:6" ht="15.75" customHeight="1" x14ac:dyDescent="0.25">
      <c r="A32" s="71" t="s">
        <v>65</v>
      </c>
      <c r="B32" s="72" t="s">
        <v>19</v>
      </c>
      <c r="C32" s="73"/>
      <c r="D32" s="74"/>
      <c r="E32" s="75"/>
      <c r="F32" s="76">
        <f>F18</f>
        <v>0</v>
      </c>
    </row>
    <row r="33" spans="1:6" ht="15.75" customHeight="1" x14ac:dyDescent="0.25">
      <c r="A33" s="77" t="s">
        <v>66</v>
      </c>
      <c r="B33" s="78" t="s">
        <v>47</v>
      </c>
      <c r="C33" s="79"/>
      <c r="D33" s="80"/>
      <c r="E33" s="81"/>
      <c r="F33" s="82">
        <f>F28</f>
        <v>0</v>
      </c>
    </row>
    <row r="34" spans="1:6" ht="15.75" customHeight="1" x14ac:dyDescent="0.25">
      <c r="A34" s="83"/>
      <c r="B34" s="84" t="s">
        <v>67</v>
      </c>
      <c r="C34" s="85"/>
      <c r="D34" s="86"/>
      <c r="E34" s="87"/>
      <c r="F34" s="88">
        <f>SUM(F32:F33)</f>
        <v>0</v>
      </c>
    </row>
    <row r="35" spans="1:6" ht="15.75" customHeight="1" x14ac:dyDescent="0.25">
      <c r="A35" s="89"/>
      <c r="B35" s="90" t="s">
        <v>68</v>
      </c>
      <c r="C35" s="91"/>
      <c r="D35" s="92"/>
      <c r="E35" s="93"/>
      <c r="F35" s="94">
        <f>F36-F34</f>
        <v>0</v>
      </c>
    </row>
    <row r="36" spans="1:6" ht="15.75" customHeight="1" x14ac:dyDescent="0.25">
      <c r="A36" s="89"/>
      <c r="B36" s="95" t="s">
        <v>69</v>
      </c>
      <c r="C36" s="91"/>
      <c r="D36" s="92"/>
      <c r="E36" s="93"/>
      <c r="F36" s="96">
        <f>F34*1.25</f>
        <v>0</v>
      </c>
    </row>
  </sheetData>
  <mergeCells count="11">
    <mergeCell ref="E4:E5"/>
    <mergeCell ref="F4:F5"/>
    <mergeCell ref="A6:F6"/>
    <mergeCell ref="A8:F8"/>
    <mergeCell ref="D1:F1"/>
    <mergeCell ref="D2:F2"/>
    <mergeCell ref="D3:F3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45"/>
  <sheetViews>
    <sheetView tabSelected="1" topLeftCell="A40" workbookViewId="0">
      <selection activeCell="J13" sqref="J13"/>
    </sheetView>
  </sheetViews>
  <sheetFormatPr defaultColWidth="12.5703125" defaultRowHeight="15.75" customHeight="1" x14ac:dyDescent="0.2"/>
  <cols>
    <col min="2" max="2" width="30.7109375" style="110" customWidth="1"/>
    <col min="4" max="4" width="10.5703125" customWidth="1"/>
    <col min="5" max="6" width="10.28515625" customWidth="1"/>
  </cols>
  <sheetData>
    <row r="1" spans="1:6" ht="33" x14ac:dyDescent="0.2">
      <c r="A1" s="1" t="s">
        <v>0</v>
      </c>
      <c r="B1" s="106" t="s">
        <v>1</v>
      </c>
      <c r="C1" s="2" t="s">
        <v>2</v>
      </c>
      <c r="D1" s="130" t="s">
        <v>3</v>
      </c>
      <c r="E1" s="112"/>
      <c r="F1" s="113"/>
    </row>
    <row r="2" spans="1:6" ht="25.5" x14ac:dyDescent="0.2">
      <c r="A2" s="2" t="s">
        <v>4</v>
      </c>
      <c r="B2" s="107" t="s">
        <v>5</v>
      </c>
      <c r="C2" s="2" t="s">
        <v>6</v>
      </c>
      <c r="D2" s="131" t="s">
        <v>7</v>
      </c>
      <c r="E2" s="112"/>
      <c r="F2" s="113"/>
    </row>
    <row r="3" spans="1:6" ht="31.5" x14ac:dyDescent="0.2">
      <c r="A3" s="1" t="s">
        <v>8</v>
      </c>
      <c r="B3" s="3" t="s">
        <v>99</v>
      </c>
      <c r="C3" s="2" t="s">
        <v>10</v>
      </c>
      <c r="D3" s="132" t="s">
        <v>100</v>
      </c>
      <c r="E3" s="112"/>
      <c r="F3" s="113"/>
    </row>
    <row r="4" spans="1:6" ht="12.75" x14ac:dyDescent="0.2">
      <c r="A4" s="133" t="s">
        <v>12</v>
      </c>
      <c r="B4" s="134" t="s">
        <v>13</v>
      </c>
      <c r="C4" s="136" t="s">
        <v>14</v>
      </c>
      <c r="D4" s="137" t="s">
        <v>15</v>
      </c>
      <c r="E4" s="124" t="s">
        <v>16</v>
      </c>
      <c r="F4" s="126" t="s">
        <v>17</v>
      </c>
    </row>
    <row r="5" spans="1:6" ht="12.75" x14ac:dyDescent="0.2">
      <c r="A5" s="125"/>
      <c r="B5" s="135"/>
      <c r="C5" s="125"/>
      <c r="D5" s="125"/>
      <c r="E5" s="125"/>
      <c r="F5" s="125"/>
    </row>
    <row r="6" spans="1:6" ht="12.75" x14ac:dyDescent="0.2">
      <c r="A6" s="127"/>
      <c r="B6" s="128"/>
      <c r="C6" s="128"/>
      <c r="D6" s="128"/>
      <c r="E6" s="128"/>
      <c r="F6" s="129"/>
    </row>
    <row r="7" spans="1:6" ht="15.75" customHeight="1" x14ac:dyDescent="0.25">
      <c r="A7" s="4" t="s">
        <v>18</v>
      </c>
      <c r="B7" s="5" t="s">
        <v>19</v>
      </c>
      <c r="C7" s="6"/>
      <c r="D7" s="7"/>
      <c r="E7" s="8"/>
      <c r="F7" s="9"/>
    </row>
    <row r="8" spans="1:6" ht="12.75" x14ac:dyDescent="0.2">
      <c r="A8" s="127"/>
      <c r="B8" s="128"/>
      <c r="C8" s="128"/>
      <c r="D8" s="128"/>
      <c r="E8" s="128"/>
      <c r="F8" s="129"/>
    </row>
    <row r="9" spans="1:6" ht="15" x14ac:dyDescent="0.2">
      <c r="A9" s="10" t="s">
        <v>20</v>
      </c>
      <c r="B9" s="11" t="s">
        <v>21</v>
      </c>
      <c r="C9" s="12"/>
      <c r="D9" s="13"/>
      <c r="E9" s="14"/>
      <c r="F9" s="15"/>
    </row>
    <row r="10" spans="1:6" ht="63.75" x14ac:dyDescent="0.2">
      <c r="A10" s="16"/>
      <c r="B10" s="17" t="s">
        <v>22</v>
      </c>
      <c r="C10" s="18"/>
      <c r="D10" s="19"/>
      <c r="E10" s="20"/>
      <c r="F10" s="21"/>
    </row>
    <row r="11" spans="1:6" ht="14.25" x14ac:dyDescent="0.2">
      <c r="A11" s="16"/>
      <c r="B11" s="22" t="s">
        <v>23</v>
      </c>
      <c r="C11" s="23" t="s">
        <v>101</v>
      </c>
      <c r="D11" s="24">
        <v>6</v>
      </c>
      <c r="E11" s="25"/>
      <c r="F11" s="26">
        <f>E11*D11</f>
        <v>0</v>
      </c>
    </row>
    <row r="12" spans="1:6" ht="15" x14ac:dyDescent="0.2">
      <c r="A12" s="10" t="s">
        <v>25</v>
      </c>
      <c r="B12" s="11" t="s">
        <v>26</v>
      </c>
      <c r="C12" s="48"/>
      <c r="D12" s="13"/>
      <c r="E12" s="14"/>
      <c r="F12" s="15"/>
    </row>
    <row r="13" spans="1:6" ht="140.25" x14ac:dyDescent="0.2">
      <c r="A13" s="16"/>
      <c r="B13" s="27" t="s">
        <v>27</v>
      </c>
      <c r="C13" s="97"/>
      <c r="D13" s="19"/>
      <c r="E13" s="20"/>
      <c r="F13" s="21"/>
    </row>
    <row r="14" spans="1:6" ht="12.75" x14ac:dyDescent="0.2">
      <c r="A14" s="16"/>
      <c r="B14" s="22" t="s">
        <v>28</v>
      </c>
      <c r="C14" s="29" t="s">
        <v>29</v>
      </c>
      <c r="D14" s="24">
        <v>60</v>
      </c>
      <c r="E14" s="25"/>
      <c r="F14" s="26">
        <f>E14*D14</f>
        <v>0</v>
      </c>
    </row>
    <row r="15" spans="1:6" ht="15.75" customHeight="1" x14ac:dyDescent="0.25">
      <c r="A15" s="10" t="s">
        <v>30</v>
      </c>
      <c r="B15" s="30" t="s">
        <v>35</v>
      </c>
      <c r="C15" s="48"/>
      <c r="D15" s="13"/>
      <c r="E15" s="14"/>
      <c r="F15" s="15"/>
    </row>
    <row r="16" spans="1:6" ht="63.75" x14ac:dyDescent="0.2">
      <c r="A16" s="16"/>
      <c r="B16" s="27" t="s">
        <v>36</v>
      </c>
      <c r="C16" s="97"/>
      <c r="D16" s="19"/>
      <c r="E16" s="20"/>
      <c r="F16" s="21"/>
    </row>
    <row r="17" spans="1:6" ht="12.75" x14ac:dyDescent="0.2">
      <c r="A17" s="16"/>
      <c r="B17" s="22" t="s">
        <v>37</v>
      </c>
      <c r="C17" s="29" t="s">
        <v>38</v>
      </c>
      <c r="D17" s="24">
        <v>30</v>
      </c>
      <c r="E17" s="25"/>
      <c r="F17" s="26">
        <f>E17*D17</f>
        <v>0</v>
      </c>
    </row>
    <row r="18" spans="1:6" ht="15.75" customHeight="1" x14ac:dyDescent="0.25">
      <c r="A18" s="10" t="s">
        <v>34</v>
      </c>
      <c r="B18" s="30" t="s">
        <v>40</v>
      </c>
      <c r="C18" s="48"/>
      <c r="D18" s="13"/>
      <c r="E18" s="14"/>
      <c r="F18" s="15"/>
    </row>
    <row r="19" spans="1:6" ht="76.5" x14ac:dyDescent="0.2">
      <c r="A19" s="16"/>
      <c r="B19" s="27" t="s">
        <v>41</v>
      </c>
      <c r="C19" s="97"/>
      <c r="D19" s="19"/>
      <c r="E19" s="20"/>
      <c r="F19" s="21" t="s">
        <v>42</v>
      </c>
    </row>
    <row r="20" spans="1:6" ht="12.75" x14ac:dyDescent="0.2">
      <c r="A20" s="16"/>
      <c r="B20" s="22" t="s">
        <v>43</v>
      </c>
      <c r="C20" s="29" t="s">
        <v>44</v>
      </c>
      <c r="D20" s="24">
        <v>20</v>
      </c>
      <c r="E20" s="25"/>
      <c r="F20" s="26">
        <f>E20*D20</f>
        <v>0</v>
      </c>
    </row>
    <row r="21" spans="1:6" ht="12.75" x14ac:dyDescent="0.2">
      <c r="A21" s="31"/>
      <c r="B21" s="32" t="s">
        <v>45</v>
      </c>
      <c r="C21" s="98"/>
      <c r="D21" s="34"/>
      <c r="E21" s="35"/>
      <c r="F21" s="36">
        <f>F20+F17+F14+F11</f>
        <v>0</v>
      </c>
    </row>
    <row r="22" spans="1:6" ht="12.75" x14ac:dyDescent="0.2">
      <c r="A22" s="37"/>
      <c r="B22" s="108"/>
      <c r="C22" s="99"/>
      <c r="D22" s="39"/>
      <c r="E22" s="40"/>
      <c r="F22" s="41"/>
    </row>
    <row r="23" spans="1:6" ht="31.5" x14ac:dyDescent="0.2">
      <c r="A23" s="42" t="s">
        <v>46</v>
      </c>
      <c r="B23" s="43" t="s">
        <v>47</v>
      </c>
      <c r="C23" s="100"/>
      <c r="D23" s="7"/>
      <c r="E23" s="45"/>
      <c r="F23" s="46"/>
    </row>
    <row r="24" spans="1:6" ht="12.75" x14ac:dyDescent="0.2">
      <c r="A24" s="16"/>
      <c r="B24" s="109"/>
      <c r="C24" s="97"/>
      <c r="D24" s="19"/>
      <c r="E24" s="20"/>
      <c r="F24" s="21"/>
    </row>
    <row r="25" spans="1:6" ht="45" x14ac:dyDescent="0.2">
      <c r="A25" s="10" t="s">
        <v>48</v>
      </c>
      <c r="B25" s="11" t="s">
        <v>77</v>
      </c>
      <c r="C25" s="48"/>
      <c r="D25" s="13"/>
      <c r="E25" s="14"/>
      <c r="F25" s="15"/>
    </row>
    <row r="26" spans="1:6" ht="63.75" x14ac:dyDescent="0.2">
      <c r="A26" s="16"/>
      <c r="B26" s="17" t="s">
        <v>78</v>
      </c>
      <c r="C26" s="97"/>
      <c r="D26" s="19"/>
      <c r="E26" s="20"/>
      <c r="F26" s="21"/>
    </row>
    <row r="27" spans="1:6" ht="25.5" x14ac:dyDescent="0.2">
      <c r="A27" s="16"/>
      <c r="B27" s="53" t="s">
        <v>79</v>
      </c>
      <c r="C27" s="29" t="s">
        <v>102</v>
      </c>
      <c r="D27" s="24">
        <v>10</v>
      </c>
      <c r="E27" s="25"/>
      <c r="F27" s="26">
        <f>E27*D27</f>
        <v>0</v>
      </c>
    </row>
    <row r="28" spans="1:6" ht="30" x14ac:dyDescent="0.2">
      <c r="A28" s="10" t="s">
        <v>53</v>
      </c>
      <c r="B28" s="11" t="s">
        <v>81</v>
      </c>
      <c r="C28" s="48"/>
      <c r="D28" s="13"/>
      <c r="E28" s="14"/>
      <c r="F28" s="15"/>
    </row>
    <row r="29" spans="1:6" ht="153" x14ac:dyDescent="0.2">
      <c r="A29" s="16"/>
      <c r="B29" s="17" t="s">
        <v>55</v>
      </c>
      <c r="C29" s="97"/>
      <c r="D29" s="19"/>
      <c r="E29" s="20"/>
      <c r="F29" s="21"/>
    </row>
    <row r="30" spans="1:6" ht="51" x14ac:dyDescent="0.2">
      <c r="A30" s="16"/>
      <c r="B30" s="53" t="s">
        <v>103</v>
      </c>
      <c r="C30" s="49" t="s">
        <v>104</v>
      </c>
      <c r="D30" s="50">
        <v>60</v>
      </c>
      <c r="E30" s="51"/>
      <c r="F30" s="52">
        <f>E30*D30</f>
        <v>0</v>
      </c>
    </row>
    <row r="31" spans="1:6" ht="45" x14ac:dyDescent="0.2">
      <c r="A31" s="10" t="s">
        <v>58</v>
      </c>
      <c r="B31" s="11" t="s">
        <v>95</v>
      </c>
      <c r="C31" s="48"/>
      <c r="D31" s="13"/>
      <c r="E31" s="14"/>
      <c r="F31" s="15"/>
    </row>
    <row r="32" spans="1:6" ht="38.25" x14ac:dyDescent="0.2">
      <c r="A32" s="16"/>
      <c r="B32" s="17" t="s">
        <v>96</v>
      </c>
      <c r="C32" s="97"/>
      <c r="D32" s="19"/>
      <c r="E32" s="20"/>
      <c r="F32" s="21"/>
    </row>
    <row r="33" spans="1:6" ht="15" x14ac:dyDescent="0.2">
      <c r="A33" s="16"/>
      <c r="B33" s="53" t="s">
        <v>97</v>
      </c>
      <c r="C33" s="49" t="s">
        <v>105</v>
      </c>
      <c r="D33" s="50">
        <v>6</v>
      </c>
      <c r="E33" s="51"/>
      <c r="F33" s="52">
        <f>E33*D33</f>
        <v>0</v>
      </c>
    </row>
    <row r="34" spans="1:6" ht="15.75" customHeight="1" x14ac:dyDescent="0.25">
      <c r="A34" s="54" t="s">
        <v>85</v>
      </c>
      <c r="B34" s="55" t="s">
        <v>59</v>
      </c>
      <c r="C34" s="101"/>
      <c r="D34" s="57"/>
      <c r="E34" s="58"/>
      <c r="F34" s="59"/>
    </row>
    <row r="35" spans="1:6" ht="216.75" x14ac:dyDescent="0.2">
      <c r="A35" s="60"/>
      <c r="B35" s="61" t="s">
        <v>60</v>
      </c>
      <c r="C35" s="97"/>
      <c r="D35" s="19"/>
      <c r="E35" s="20"/>
      <c r="F35" s="21"/>
    </row>
    <row r="36" spans="1:6" ht="12.75" x14ac:dyDescent="0.2">
      <c r="A36" s="60"/>
      <c r="B36" s="62" t="s">
        <v>61</v>
      </c>
      <c r="C36" s="29" t="s">
        <v>62</v>
      </c>
      <c r="D36" s="24">
        <v>40</v>
      </c>
      <c r="E36" s="25"/>
      <c r="F36" s="26">
        <f>D36*E36</f>
        <v>0</v>
      </c>
    </row>
    <row r="37" spans="1:6" ht="25.5" x14ac:dyDescent="0.2">
      <c r="A37" s="63"/>
      <c r="B37" s="64" t="s">
        <v>63</v>
      </c>
      <c r="C37" s="65"/>
      <c r="D37" s="66"/>
      <c r="E37" s="67"/>
      <c r="F37" s="68">
        <f>F36+F30+F27+F33</f>
        <v>0</v>
      </c>
    </row>
    <row r="38" spans="1:6" ht="12.75" x14ac:dyDescent="0.2">
      <c r="A38" s="47"/>
      <c r="B38" s="109"/>
      <c r="C38" s="28"/>
      <c r="D38" s="19"/>
      <c r="E38" s="69"/>
      <c r="F38" s="20"/>
    </row>
    <row r="39" spans="1:6" x14ac:dyDescent="0.2">
      <c r="A39" s="47"/>
      <c r="B39" s="70" t="s">
        <v>64</v>
      </c>
      <c r="C39" s="28"/>
      <c r="D39" s="19"/>
      <c r="E39" s="28"/>
      <c r="F39" s="20"/>
    </row>
    <row r="40" spans="1:6" ht="12.75" x14ac:dyDescent="0.2">
      <c r="A40" s="47"/>
      <c r="B40" s="109"/>
      <c r="C40" s="28"/>
      <c r="D40" s="19"/>
      <c r="E40" s="69"/>
      <c r="F40" s="20"/>
    </row>
    <row r="41" spans="1:6" x14ac:dyDescent="0.25">
      <c r="A41" s="71" t="s">
        <v>65</v>
      </c>
      <c r="B41" s="72" t="s">
        <v>19</v>
      </c>
      <c r="C41" s="73"/>
      <c r="D41" s="74"/>
      <c r="E41" s="75"/>
      <c r="F41" s="76">
        <f>F21</f>
        <v>0</v>
      </c>
    </row>
    <row r="42" spans="1:6" ht="25.5" x14ac:dyDescent="0.25">
      <c r="A42" s="77" t="s">
        <v>66</v>
      </c>
      <c r="B42" s="78" t="s">
        <v>47</v>
      </c>
      <c r="C42" s="79"/>
      <c r="D42" s="80"/>
      <c r="E42" s="81"/>
      <c r="F42" s="82">
        <f>F37</f>
        <v>0</v>
      </c>
    </row>
    <row r="43" spans="1:6" x14ac:dyDescent="0.25">
      <c r="A43" s="83"/>
      <c r="B43" s="84" t="s">
        <v>67</v>
      </c>
      <c r="C43" s="85"/>
      <c r="D43" s="86"/>
      <c r="E43" s="87"/>
      <c r="F43" s="88">
        <f>SUM(F41:F42)</f>
        <v>0</v>
      </c>
    </row>
    <row r="44" spans="1:6" x14ac:dyDescent="0.25">
      <c r="A44" s="89"/>
      <c r="B44" s="90" t="s">
        <v>68</v>
      </c>
      <c r="C44" s="91"/>
      <c r="D44" s="92"/>
      <c r="E44" s="93"/>
      <c r="F44" s="94">
        <f>F45-F43</f>
        <v>0</v>
      </c>
    </row>
    <row r="45" spans="1:6" x14ac:dyDescent="0.25">
      <c r="A45" s="89"/>
      <c r="B45" s="95" t="s">
        <v>69</v>
      </c>
      <c r="C45" s="91"/>
      <c r="D45" s="92"/>
      <c r="E45" s="93"/>
      <c r="F45" s="96">
        <f>F43*1.25</f>
        <v>0</v>
      </c>
    </row>
  </sheetData>
  <mergeCells count="11">
    <mergeCell ref="E4:E5"/>
    <mergeCell ref="F4:F5"/>
    <mergeCell ref="A6:F6"/>
    <mergeCell ref="A8:F8"/>
    <mergeCell ref="D1:F1"/>
    <mergeCell ref="D2:F2"/>
    <mergeCell ref="D3:F3"/>
    <mergeCell ref="A4:A5"/>
    <mergeCell ref="B4:B5"/>
    <mergeCell ref="C4:C5"/>
    <mergeCell ref="D4:D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3"/>
  <sheetViews>
    <sheetView workbookViewId="0">
      <selection sqref="A1:F2"/>
    </sheetView>
  </sheetViews>
  <sheetFormatPr defaultColWidth="12.5703125" defaultRowHeight="15.75" customHeight="1" x14ac:dyDescent="0.2"/>
  <cols>
    <col min="6" max="6" width="13" customWidth="1"/>
  </cols>
  <sheetData>
    <row r="1" spans="1:6" ht="12.75" x14ac:dyDescent="0.2">
      <c r="A1" s="114"/>
      <c r="B1" s="115"/>
      <c r="C1" s="115"/>
      <c r="D1" s="115"/>
      <c r="E1" s="115"/>
      <c r="F1" s="116"/>
    </row>
    <row r="2" spans="1:6" ht="12.75" x14ac:dyDescent="0.2">
      <c r="A2" s="117"/>
      <c r="B2" s="118"/>
      <c r="C2" s="118"/>
      <c r="D2" s="118"/>
      <c r="E2" s="118"/>
      <c r="F2" s="119"/>
    </row>
    <row r="3" spans="1:6" ht="15.75" customHeight="1" x14ac:dyDescent="0.3">
      <c r="A3" s="120" t="s">
        <v>64</v>
      </c>
      <c r="B3" s="118"/>
      <c r="C3" s="118"/>
      <c r="D3" s="118"/>
      <c r="E3" s="118"/>
      <c r="F3" s="119"/>
    </row>
    <row r="4" spans="1:6" ht="12.75" x14ac:dyDescent="0.2">
      <c r="A4" s="121"/>
      <c r="B4" s="118"/>
      <c r="C4" s="118"/>
      <c r="D4" s="118"/>
      <c r="E4" s="118"/>
      <c r="F4" s="119"/>
    </row>
    <row r="5" spans="1:6" ht="15.75" customHeight="1" x14ac:dyDescent="0.25">
      <c r="A5" s="103" t="s">
        <v>106</v>
      </c>
      <c r="B5" s="111" t="str">
        <f>Bobki!B3</f>
        <v>NC-NGO-0118 (Bobki-Vrbeki)</v>
      </c>
      <c r="C5" s="112"/>
      <c r="D5" s="112"/>
      <c r="E5" s="113"/>
      <c r="F5" s="104">
        <f>Bobki!F43</f>
        <v>0</v>
      </c>
    </row>
    <row r="6" spans="1:6" ht="15.75" customHeight="1" x14ac:dyDescent="0.25">
      <c r="A6" s="103" t="s">
        <v>107</v>
      </c>
      <c r="B6" s="122" t="str">
        <f>Truntići!B3</f>
        <v>NC-NGO-0116 (Truntići)</v>
      </c>
      <c r="C6" s="118"/>
      <c r="D6" s="118"/>
      <c r="E6" s="118"/>
      <c r="F6" s="104">
        <f>Truntići!F43</f>
        <v>0</v>
      </c>
    </row>
    <row r="7" spans="1:6" ht="15.75" customHeight="1" x14ac:dyDescent="0.25">
      <c r="A7" s="103" t="s">
        <v>108</v>
      </c>
      <c r="B7" s="111" t="str">
        <f>Vugreki!B3</f>
        <v>NC-NGO-0203 (Vugreki-Zebci)</v>
      </c>
      <c r="C7" s="112"/>
      <c r="D7" s="112"/>
      <c r="E7" s="113"/>
      <c r="F7" s="104">
        <f>Vugreki!F49</f>
        <v>0</v>
      </c>
    </row>
    <row r="8" spans="1:6" ht="15.75" customHeight="1" x14ac:dyDescent="0.25">
      <c r="A8" s="103" t="s">
        <v>109</v>
      </c>
      <c r="B8" s="111" t="str">
        <f>Klenki!B3</f>
        <v>NC-NGO-0103 (Klenki-Šikat)</v>
      </c>
      <c r="C8" s="112"/>
      <c r="D8" s="112"/>
      <c r="E8" s="113"/>
      <c r="F8" s="104">
        <f>Klenki!F34</f>
        <v>0</v>
      </c>
    </row>
    <row r="9" spans="1:6" ht="15.75" customHeight="1" x14ac:dyDescent="0.25">
      <c r="A9" s="103" t="s">
        <v>110</v>
      </c>
      <c r="B9" s="111" t="str">
        <f>Malogorski!B3</f>
        <v>NC-NGO-0402 (Malogorski - Jesenje)</v>
      </c>
      <c r="C9" s="112"/>
      <c r="D9" s="112"/>
      <c r="E9" s="113"/>
      <c r="F9" s="104">
        <f>Malogorski!F43</f>
        <v>0</v>
      </c>
    </row>
    <row r="10" spans="1:6" ht="12.75" x14ac:dyDescent="0.2">
      <c r="A10" s="121"/>
      <c r="B10" s="118"/>
      <c r="C10" s="118"/>
      <c r="D10" s="118"/>
      <c r="E10" s="118"/>
      <c r="F10" s="119"/>
    </row>
    <row r="11" spans="1:6" ht="14.25" x14ac:dyDescent="0.2">
      <c r="A11" s="123" t="s">
        <v>67</v>
      </c>
      <c r="B11" s="112"/>
      <c r="C11" s="112"/>
      <c r="D11" s="112"/>
      <c r="E11" s="113"/>
      <c r="F11" s="105">
        <f>SUM(F5:F9)</f>
        <v>0</v>
      </c>
    </row>
    <row r="12" spans="1:6" ht="14.25" x14ac:dyDescent="0.2">
      <c r="A12" s="123" t="s">
        <v>68</v>
      </c>
      <c r="B12" s="112"/>
      <c r="C12" s="112"/>
      <c r="D12" s="112"/>
      <c r="E12" s="113"/>
      <c r="F12" s="105">
        <f>F13-F11</f>
        <v>0</v>
      </c>
    </row>
    <row r="13" spans="1:6" ht="14.25" x14ac:dyDescent="0.2">
      <c r="A13" s="123" t="s">
        <v>69</v>
      </c>
      <c r="B13" s="112"/>
      <c r="C13" s="112"/>
      <c r="D13" s="112"/>
      <c r="E13" s="113"/>
      <c r="F13" s="105">
        <f>F11*1.25</f>
        <v>0</v>
      </c>
    </row>
  </sheetData>
  <mergeCells count="12">
    <mergeCell ref="B9:E9"/>
    <mergeCell ref="A10:F10"/>
    <mergeCell ref="A11:E11"/>
    <mergeCell ref="A12:E12"/>
    <mergeCell ref="A13:E13"/>
    <mergeCell ref="B7:E7"/>
    <mergeCell ref="B8:E8"/>
    <mergeCell ref="A1:F2"/>
    <mergeCell ref="A3:F3"/>
    <mergeCell ref="A4:F4"/>
    <mergeCell ref="B5:E5"/>
    <mergeCell ref="B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Bobki</vt:lpstr>
      <vt:lpstr>Truntići</vt:lpstr>
      <vt:lpstr>Vugreki</vt:lpstr>
      <vt:lpstr>Klenki</vt:lpstr>
      <vt:lpstr>Malogorski</vt:lpstr>
      <vt:lpstr>Rekapitulacija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petar risek</cp:lastModifiedBy>
  <cp:lastPrinted>2026-04-15T06:27:24Z</cp:lastPrinted>
  <dcterms:created xsi:type="dcterms:W3CDTF">2026-04-10T12:43:11Z</dcterms:created>
  <dcterms:modified xsi:type="dcterms:W3CDTF">2026-04-15T06:34:03Z</dcterms:modified>
</cp:coreProperties>
</file>